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2" codeName="{4F8ACE45-EE9A-2D80-15BD-93BB759BF452}"/>
  <workbookPr codeName="ThisWorkbook" autoCompressPictures="0"/>
  <mc:AlternateContent xmlns:mc="http://schemas.openxmlformats.org/markup-compatibility/2006">
    <mc:Choice Requires="x15">
      <x15ac:absPath xmlns:x15ac="http://schemas.microsoft.com/office/spreadsheetml/2010/11/ac" url="/Users/andrecoetzer/Downloads/"/>
    </mc:Choice>
  </mc:AlternateContent>
  <xr:revisionPtr revIDLastSave="0" documentId="13_ncr:1_{8AD9D423-5CC0-9B49-92F7-E10651D9CB7A}" xr6:coauthVersionLast="45" xr6:coauthVersionMax="45" xr10:uidLastSave="{00000000-0000-0000-0000-000000000000}"/>
  <bookViews>
    <workbookView xWindow="0" yWindow="460" windowWidth="28800" windowHeight="17540" tabRatio="915" firstSheet="1" activeTab="2" xr2:uid="{00000000-000D-0000-FFFF-FFFF00000000}"/>
  </bookViews>
  <sheets>
    <sheet name="INSTRUCTIONS - READ THIS FIRST" sheetId="1" r:id="rId1"/>
    <sheet name="S0-S5" sheetId="17" state="hidden" r:id="rId2"/>
    <sheet name="Country profile" sheetId="2" r:id="rId3"/>
    <sheet name="country" sheetId="3" state="hidden" r:id="rId4"/>
    <sheet name="IEC" sheetId="7" r:id="rId5"/>
    <sheet name="Dog popn" sheetId="9" r:id="rId6"/>
    <sheet name="Prev &amp; Ctrl" sheetId="8" r:id="rId7"/>
    <sheet name="Data coll &amp; ax" sheetId="5" r:id="rId8"/>
    <sheet name="Lab dx" sheetId="6" r:id="rId9"/>
    <sheet name="Cross-cutting issues" sheetId="10" r:id="rId10"/>
    <sheet name="Legislation" sheetId="4" r:id="rId11"/>
    <sheet name="key acts" sheetId="19" state="hidden" r:id="rId12"/>
    <sheet name="masterlist" sheetId="15" state="hidden" r:id="rId13"/>
    <sheet name="SUMMARY (Score)" sheetId="11" r:id="rId14"/>
    <sheet name="SUMMARY (S0-S5)" sheetId="18" r:id="rId15"/>
    <sheet name="RULES" sheetId="13" state="hidden" r:id="rId16"/>
  </sheets>
  <externalReferences>
    <externalReference r:id="rId17"/>
  </externalReferences>
  <definedNames>
    <definedName name="A_case_definition_for_animal_rabies_is_available">Legislation!$C$6:$C$19</definedName>
    <definedName name="ACHIEVEMENTS___ACTIVITIES">Legislation!$C$5:$C$19</definedName>
    <definedName name="COUNTRY" localSheetId="1">[1]country!$A$1:$A$267</definedName>
    <definedName name="COUNTRY">country!$A$1:$A$267</definedName>
    <definedName name="crossstage" localSheetId="1">'[1]Cross-cutting issues'!$A$5:$A$16</definedName>
    <definedName name="crossstage">'Cross-cutting issues'!$A$5:$A$16</definedName>
    <definedName name="crossstatus" localSheetId="1">'[1]Cross-cutting issues'!$E$5:$E$16</definedName>
    <definedName name="crossstatus">'Cross-cutting issues'!$E$5:$E$16</definedName>
    <definedName name="datastage" localSheetId="1">'[1]Data coll &amp; ax'!$A$5:$A$22</definedName>
    <definedName name="datastage">'Data coll &amp; ax'!$A$5:$A$25</definedName>
    <definedName name="datastatus" localSheetId="1">'[1]Data coll &amp; ax'!$E$5:$E$22</definedName>
    <definedName name="datastatus">'Data coll &amp; ax'!$E$5:$E$25</definedName>
    <definedName name="dogstage" localSheetId="1">'[1]Dog popn'!$A$5:$A$9</definedName>
    <definedName name="dogstage">'Dog popn'!$A$5:$A$16</definedName>
    <definedName name="dogstatus" localSheetId="1">'[1]Dog popn'!$E$5:$E$9</definedName>
    <definedName name="dogstatus">'Dog popn'!$E$5:$E$16</definedName>
    <definedName name="iecstage" localSheetId="1">[1]IEC!$A$5:$A$21</definedName>
    <definedName name="iecstage">IEC!$A$5:$A$25</definedName>
    <definedName name="iecstatus" localSheetId="1">[1]IEC!$E$5:$E$21</definedName>
    <definedName name="iecstatus">IEC!$E$5:$E$25</definedName>
    <definedName name="kp" localSheetId="3">country!#REF!</definedName>
    <definedName name="labstage" localSheetId="1">'[1]Lab dx'!$A$5:$A$15</definedName>
    <definedName name="labstage">'Lab dx'!$A$5:$A$16</definedName>
    <definedName name="labstatus" localSheetId="1">'[1]Lab dx'!$E$5:$E$15</definedName>
    <definedName name="labstatus">'Lab dx'!$E$5:$E$16</definedName>
    <definedName name="National_case_definition_for_animal_rabies">Legislation!$B$6:$B$19</definedName>
    <definedName name="OTHER_IMPORTANT_INFORMATION">Legislation!$D$5:$D$19</definedName>
    <definedName name="pendcross">#REF!</definedName>
    <definedName name="penddata">#REF!</definedName>
    <definedName name="penddog">#REF!</definedName>
    <definedName name="pendiec">#REF!</definedName>
    <definedName name="pendlab">#REF!</definedName>
    <definedName name="pendleg">#REF!</definedName>
    <definedName name="pendprev">#REF!</definedName>
    <definedName name="prevstage" localSheetId="1">'[1]Prev &amp; Ctrl'!$A$5:$A$29</definedName>
    <definedName name="prevstage">'Prev &amp; Ctrl'!$A$5:$A$30</definedName>
    <definedName name="prevstatus" localSheetId="1">'[1]Prev &amp; Ctrl'!$E$5:$E$29</definedName>
    <definedName name="prevstatus">'Prev &amp; Ctrl'!$E$5:$E$30</definedName>
    <definedName name="_xlnm.Print_Area" localSheetId="13">'SUMMARY (Score)'!$A$1:$J$22</definedName>
    <definedName name="REMARKS">Legislation!$F$5:$F$19</definedName>
    <definedName name="STAGE" localSheetId="1">[1]Legislation!$A$5:$A$19</definedName>
    <definedName name="STAGE">Legislation!$A$5:$A$19</definedName>
    <definedName name="STATUS" localSheetId="1">[1]Legislation!$E$5:$E$19</definedName>
    <definedName name="STATUS">Legislation!$E$5:$E$19</definedName>
    <definedName name="subcomponent">Legislation!$B$5:$B$19</definedName>
    <definedName name="tbl">Legislation!$A$5:$E$19</definedName>
    <definedName name="u" localSheetId="3">country!#REF!</definedName>
    <definedName name="Z_A09E5DD0_AC96_4D53_94A2_26B4313321AF_.wvu.PrintArea" localSheetId="13" hidden="1">'SUMMARY (Score)'!$A$1:$J$22</definedName>
  </definedNames>
  <calcPr calcId="191029"/>
  <customWorkbookViews>
    <customWorkbookView name="Deepa - Personal View" guid="{A09E5DD0-AC96-4D53-94A2-26B4313321AF}" mergeInterval="0" personalView="1" maximized="1" xWindow="1" yWindow="1" windowWidth="1366" windowHeight="548" tabRatio="917" activeSheetId="6"/>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8" i="18" l="1"/>
  <c r="H28" i="18"/>
  <c r="G13" i="11" s="1"/>
  <c r="H29" i="18"/>
  <c r="H30" i="18"/>
  <c r="H31" i="18"/>
  <c r="H32" i="18"/>
  <c r="J28" i="18"/>
  <c r="J29" i="18"/>
  <c r="B28" i="18"/>
  <c r="B29" i="18"/>
  <c r="F28" i="18"/>
  <c r="F29" i="18"/>
  <c r="F30" i="18"/>
  <c r="F31" i="18"/>
  <c r="F32" i="18"/>
  <c r="D28" i="18"/>
  <c r="D29" i="18"/>
  <c r="D30" i="18"/>
  <c r="D31" i="18"/>
  <c r="L28" i="18"/>
  <c r="N19" i="18"/>
  <c r="G11" i="11" s="1"/>
  <c r="N20" i="18"/>
  <c r="N21" i="18"/>
  <c r="H19" i="18"/>
  <c r="H20" i="18"/>
  <c r="H21" i="18"/>
  <c r="H22" i="18"/>
  <c r="J19" i="18"/>
  <c r="J20" i="18"/>
  <c r="B19" i="18"/>
  <c r="B20" i="18"/>
  <c r="B21" i="18"/>
  <c r="B22" i="18"/>
  <c r="B23" i="18"/>
  <c r="B24" i="18"/>
  <c r="F19" i="18"/>
  <c r="F20" i="18"/>
  <c r="F21" i="18"/>
  <c r="F22" i="18"/>
  <c r="F23" i="18"/>
  <c r="F24" i="18"/>
  <c r="F25" i="18"/>
  <c r="F26" i="18"/>
  <c r="F27" i="18"/>
  <c r="D19" i="18"/>
  <c r="D20" i="18"/>
  <c r="D21" i="18"/>
  <c r="D22" i="18"/>
  <c r="D23" i="18"/>
  <c r="L19" i="18"/>
  <c r="L20" i="18"/>
  <c r="L21" i="18"/>
  <c r="L22" i="18"/>
  <c r="I13" i="11"/>
  <c r="O28" i="18"/>
  <c r="I28" i="18"/>
  <c r="H13" i="11" s="1"/>
  <c r="J13" i="11" s="1"/>
  <c r="I29" i="18"/>
  <c r="I30" i="18"/>
  <c r="I31" i="18"/>
  <c r="I32" i="18"/>
  <c r="K28" i="18"/>
  <c r="K29" i="18"/>
  <c r="C28" i="18"/>
  <c r="C29" i="18"/>
  <c r="G28" i="18"/>
  <c r="G29" i="18"/>
  <c r="G30" i="18"/>
  <c r="G31" i="18"/>
  <c r="G32" i="18"/>
  <c r="E28" i="18"/>
  <c r="E29" i="18"/>
  <c r="E30" i="18"/>
  <c r="E31" i="18"/>
  <c r="M28" i="18"/>
  <c r="O21" i="18"/>
  <c r="G27" i="18"/>
  <c r="G26" i="18"/>
  <c r="E33" i="18"/>
  <c r="D33" i="18"/>
  <c r="A1" i="11"/>
  <c r="G1" i="18"/>
  <c r="E1" i="18"/>
  <c r="O8" i="18"/>
  <c r="O6" i="18"/>
  <c r="I9" i="11"/>
  <c r="I7" i="11"/>
  <c r="K10" i="18"/>
  <c r="K11" i="18"/>
  <c r="K12" i="18"/>
  <c r="K9" i="18"/>
  <c r="J10" i="18"/>
  <c r="J11" i="18"/>
  <c r="J12" i="18"/>
  <c r="G13" i="18"/>
  <c r="F13" i="18"/>
  <c r="E20" i="18"/>
  <c r="E21" i="18"/>
  <c r="E22" i="18"/>
  <c r="E23" i="18"/>
  <c r="D9" i="18"/>
  <c r="E9" i="18"/>
  <c r="B33" i="18"/>
  <c r="C33" i="18"/>
  <c r="C34" i="18"/>
  <c r="B34" i="18"/>
  <c r="I11" i="11"/>
  <c r="G39" i="18"/>
  <c r="F39" i="18"/>
  <c r="G38" i="18"/>
  <c r="F38" i="18"/>
  <c r="E37" i="18"/>
  <c r="D37" i="18"/>
  <c r="G37" i="18"/>
  <c r="F37" i="18"/>
  <c r="C37" i="18"/>
  <c r="B37" i="18"/>
  <c r="K37" i="18"/>
  <c r="J37" i="18"/>
  <c r="I37" i="18"/>
  <c r="H37" i="18"/>
  <c r="G36" i="18"/>
  <c r="F36" i="18"/>
  <c r="G35" i="18"/>
  <c r="F35" i="18"/>
  <c r="G34" i="18"/>
  <c r="F34" i="18"/>
  <c r="I34" i="18"/>
  <c r="H34" i="18"/>
  <c r="M33" i="18"/>
  <c r="L33" i="18"/>
  <c r="G33" i="18"/>
  <c r="F33" i="18"/>
  <c r="K33" i="18"/>
  <c r="J33" i="18"/>
  <c r="I33" i="18"/>
  <c r="H15" i="11" s="1"/>
  <c r="J15" i="11" s="1"/>
  <c r="H33" i="18"/>
  <c r="G15" i="11"/>
  <c r="G25" i="18"/>
  <c r="C24" i="18"/>
  <c r="G24" i="18"/>
  <c r="C23" i="18"/>
  <c r="M22" i="18"/>
  <c r="G23" i="18"/>
  <c r="C22" i="18"/>
  <c r="I22" i="18"/>
  <c r="M21" i="18"/>
  <c r="G22" i="18"/>
  <c r="C21" i="18"/>
  <c r="I21" i="18"/>
  <c r="M20" i="18"/>
  <c r="G21" i="18"/>
  <c r="C20" i="18"/>
  <c r="K20" i="18"/>
  <c r="I20" i="18"/>
  <c r="O20" i="18"/>
  <c r="M19" i="18"/>
  <c r="E19" i="18"/>
  <c r="G20" i="18"/>
  <c r="C19" i="18"/>
  <c r="K19" i="18"/>
  <c r="I19" i="18"/>
  <c r="H11" i="11" s="1"/>
  <c r="J11" i="11" s="1"/>
  <c r="O19" i="18"/>
  <c r="C18" i="18"/>
  <c r="B18" i="18"/>
  <c r="C17" i="18"/>
  <c r="B17" i="18"/>
  <c r="I17" i="18"/>
  <c r="H17" i="18"/>
  <c r="C16" i="18"/>
  <c r="B16" i="18"/>
  <c r="I16" i="18"/>
  <c r="H16" i="18"/>
  <c r="O16" i="18"/>
  <c r="N16" i="18"/>
  <c r="C15" i="18"/>
  <c r="B15" i="18"/>
  <c r="I15" i="18"/>
  <c r="H15" i="18"/>
  <c r="O15" i="18"/>
  <c r="N15" i="18"/>
  <c r="C14" i="18"/>
  <c r="B14" i="18"/>
  <c r="I14" i="18"/>
  <c r="H14" i="18"/>
  <c r="O14" i="18"/>
  <c r="N14" i="18"/>
  <c r="M13" i="18"/>
  <c r="L13" i="18"/>
  <c r="G12" i="18"/>
  <c r="F12" i="18"/>
  <c r="C13" i="18"/>
  <c r="B13" i="18"/>
  <c r="I13" i="18"/>
  <c r="H13" i="18"/>
  <c r="O13" i="18"/>
  <c r="N13" i="18"/>
  <c r="M12" i="18"/>
  <c r="L12" i="18"/>
  <c r="G11" i="18"/>
  <c r="F11" i="18"/>
  <c r="C12" i="18"/>
  <c r="B12" i="18"/>
  <c r="I12" i="18"/>
  <c r="H12" i="18"/>
  <c r="O12" i="18"/>
  <c r="H9" i="11" s="1"/>
  <c r="N12" i="18"/>
  <c r="M11" i="18"/>
  <c r="L11" i="18"/>
  <c r="G10" i="18"/>
  <c r="F10" i="18"/>
  <c r="C11" i="18"/>
  <c r="B11" i="18"/>
  <c r="I11" i="18"/>
  <c r="H11" i="18"/>
  <c r="O11" i="18"/>
  <c r="N11" i="18"/>
  <c r="M10" i="18"/>
  <c r="L10" i="18"/>
  <c r="G19" i="18"/>
  <c r="C10" i="18"/>
  <c r="B10" i="18"/>
  <c r="I10" i="18"/>
  <c r="H10" i="18"/>
  <c r="O10" i="18"/>
  <c r="N10" i="18"/>
  <c r="M9" i="18"/>
  <c r="L9" i="18"/>
  <c r="G9" i="18"/>
  <c r="F9" i="18"/>
  <c r="C9" i="18"/>
  <c r="B9" i="18"/>
  <c r="J9" i="18"/>
  <c r="I9" i="18"/>
  <c r="H9" i="18"/>
  <c r="O9" i="18"/>
  <c r="N9" i="18"/>
  <c r="K7" i="18"/>
  <c r="J7" i="18"/>
  <c r="M6" i="18"/>
  <c r="L6" i="18"/>
  <c r="K6" i="18"/>
  <c r="H7" i="11" s="1"/>
  <c r="J6" i="18"/>
  <c r="O7" i="18"/>
  <c r="N8" i="18"/>
  <c r="N7" i="18"/>
  <c r="G7" i="11" s="1"/>
  <c r="N6" i="18"/>
  <c r="H17" i="11"/>
  <c r="I17" i="11" s="1"/>
  <c r="J17" i="11" s="1"/>
  <c r="G17" i="11"/>
  <c r="J9" i="11"/>
  <c r="G9" i="11"/>
  <c r="J10" i="11"/>
  <c r="I15" i="11"/>
  <c r="J16" i="11" s="1"/>
  <c r="J12" i="11"/>
  <c r="J14" i="11"/>
  <c r="C19" i="11"/>
  <c r="B19" i="11" s="1"/>
  <c r="C17" i="11"/>
  <c r="B17" i="11" s="1"/>
  <c r="C15" i="11"/>
  <c r="B15" i="11" s="1"/>
  <c r="C13" i="11"/>
  <c r="B13" i="11" s="1"/>
  <c r="C11" i="11"/>
  <c r="B11" i="11" s="1"/>
  <c r="C9" i="11"/>
  <c r="B9" i="11" s="1"/>
  <c r="C7" i="11"/>
  <c r="B7" i="11" s="1"/>
  <c r="J7" i="11" l="1"/>
  <c r="A3" i="11" s="1"/>
  <c r="J8" i="11"/>
</calcChain>
</file>

<file path=xl/sharedStrings.xml><?xml version="1.0" encoding="utf-8"?>
<sst xmlns="http://schemas.openxmlformats.org/spreadsheetml/2006/main" count="982" uniqueCount="674">
  <si>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</si>
  <si>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</si>
  <si>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</si>
  <si>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</si>
  <si>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</si>
  <si>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</si>
  <si>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</si>
  <si>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</si>
  <si>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</si>
  <si>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</si>
  <si>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</si>
  <si>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</si>
  <si>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</si>
  <si>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</si>
  <si>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</si>
  <si>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</si>
  <si>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</si>
  <si>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</si>
  <si>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</si>
  <si>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</si>
  <si>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</si>
  <si>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</si>
  <si>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</si>
  <si>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</si>
  <si>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</si>
  <si>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Agencies and lowest local government unit the definition was endorsed to</t>
  </si>
  <si>
    <t>Title of the framework and the year it was passed</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</si>
  <si>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</si>
  <si>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</si>
  <si>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</si>
  <si>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</si>
  <si>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</si>
  <si>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</si>
  <si>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</si>
  <si>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</si>
  <si>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Name of institute where molecular tests are being performed</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</si>
  <si>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</si>
  <si>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</si>
  <si>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</si>
  <si>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</si>
  <si>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</si>
  <si>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</si>
  <si>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</si>
  <si>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</si>
  <si>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</si>
  <si>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</si>
  <si>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</si>
  <si>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</si>
  <si>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</si>
  <si>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</si>
  <si>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</si>
  <si>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</si>
  <si>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</si>
  <si>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</si>
  <si>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</si>
  <si>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</si>
  <si>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</si>
  <si>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</si>
  <si>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</si>
  <si>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</si>
  <si>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</si>
  <si>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</si>
  <si>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</si>
  <si>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</si>
  <si>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</si>
  <si>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</si>
  <si>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</si>
  <si>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</si>
  <si>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</si>
  <si>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</si>
  <si>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</si>
  <si>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</si>
  <si>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</si>
  <si>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</si>
  <si>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</si>
  <si>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</si>
  <si>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</si>
  <si>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</si>
  <si>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</si>
  <si>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</si>
  <si>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</si>
  <si>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</si>
  <si>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</si>
  <si>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</si>
  <si>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</si>
  <si>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</si>
  <si>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</si>
  <si>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</si>
  <si>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</si>
  <si>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</si>
  <si>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</si>
  <si>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</si>
  <si>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</si>
  <si>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</si>
  <si>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</si>
  <si>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</si>
  <si>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</si>
  <si>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</si>
  <si>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</si>
  <si>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</si>
  <si>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</si>
  <si>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</si>
  <si>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</si>
  <si>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</si>
  <si>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</si>
  <si>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</si>
  <si>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</si>
  <si>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</si>
  <si>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</si>
  <si>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</si>
  <si>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</si>
  <si>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</si>
  <si>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</si>
  <si>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</si>
  <si>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</si>
  <si>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</si>
  <si>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</si>
  <si>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</si>
  <si>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</si>
  <si>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</si>
  <si>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</si>
  <si>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</si>
  <si>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</si>
  <si>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</si>
  <si>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</si>
  <si>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</si>
  <si>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</si>
  <si>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</si>
  <si>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</si>
  <si>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</si>
  <si>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</si>
  <si>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</si>
  <si>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</si>
  <si>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</si>
  <si>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</si>
  <si>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</si>
  <si>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</si>
  <si>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</si>
  <si>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</si>
  <si>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</si>
  <si>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</si>
  <si>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</si>
  <si>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</si>
  <si>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</si>
  <si>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</si>
  <si>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</si>
  <si>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</si>
  <si>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</si>
  <si>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</si>
  <si>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</si>
  <si>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</si>
  <si>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</si>
  <si>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</si>
  <si>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</si>
  <si>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</si>
  <si>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</si>
  <si>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</si>
  <si>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</si>
  <si>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</si>
  <si>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</si>
  <si>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</si>
  <si>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</si>
  <si>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</si>
  <si>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</si>
  <si>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</si>
  <si>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</si>
  <si>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</si>
  <si>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</si>
  <si>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</si>
  <si>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</si>
  <si>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</si>
  <si>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</si>
  <si>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</si>
  <si>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</si>
  <si>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</si>
  <si>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</si>
  <si>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</si>
  <si>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</si>
  <si>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</si>
  <si>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</si>
  <si>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</si>
  <si>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</si>
  <si>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</si>
  <si>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</si>
  <si>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</si>
  <si>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</si>
  <si>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</si>
  <si>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</si>
  <si>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</si>
  <si>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</si>
  <si>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</si>
  <si>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</si>
  <si>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</si>
  <si>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</si>
  <si>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</si>
  <si>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</si>
  <si>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</si>
  <si>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</si>
  <si>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</si>
  <si>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</si>
  <si>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</si>
  <si>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</si>
  <si>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</si>
  <si>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</si>
  <si>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</si>
  <si>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</si>
  <si>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</si>
  <si>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</si>
  <si>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</si>
  <si>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</si>
  <si>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</si>
  <si>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</si>
  <si>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</si>
  <si>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</si>
  <si>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</si>
  <si>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</si>
  <si>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</si>
  <si>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</si>
  <si>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</si>
  <si>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</si>
  <si>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</si>
  <si>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</si>
  <si>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</si>
  <si>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</si>
  <si>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</si>
  <si>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</si>
  <si>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</si>
  <si>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</si>
  <si>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</si>
  <si>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</si>
  <si>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</si>
  <si>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</si>
  <si>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</si>
  <si>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</si>
  <si>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</si>
  <si>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</si>
  <si>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</si>
  <si>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</si>
  <si>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</si>
  <si>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</si>
  <si>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</si>
  <si>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</si>
  <si>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</si>
  <si>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</si>
  <si>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</si>
  <si>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</si>
  <si>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</si>
  <si>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</si>
  <si>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</si>
  <si>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</si>
  <si>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</si>
  <si>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</si>
  <si>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</si>
  <si>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</si>
  <si>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</si>
  <si>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</si>
  <si>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</si>
  <si>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</si>
  <si>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</si>
  <si>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</si>
  <si>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</si>
  <si>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</si>
  <si>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</si>
  <si>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</si>
  <si>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</si>
  <si>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</si>
  <si>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</si>
  <si>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</si>
  <si>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</si>
  <si>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</si>
  <si>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</si>
  <si>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</si>
  <si>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</si>
  <si>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</si>
  <si>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</si>
  <si>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</si>
  <si>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</si>
  <si>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</si>
  <si>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</si>
  <si>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</si>
  <si>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</si>
  <si>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</si>
  <si>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</si>
  <si>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</si>
  <si>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</si>
  <si>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</si>
  <si>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</si>
  <si>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</si>
  <si>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</si>
  <si>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</si>
  <si>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</si>
  <si>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</si>
  <si>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</si>
  <si>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</si>
  <si>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</si>
  <si>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</si>
  <si>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</si>
  <si>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</si>
  <si>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</si>
  <si>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</si>
  <si>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</si>
  <si>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</si>
  <si>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</si>
  <si>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</si>
  <si>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</si>
  <si>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</si>
  <si>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</si>
  <si>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</si>
  <si>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</si>
  <si>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</si>
  <si>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</si>
  <si>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</si>
  <si>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</si>
  <si>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</si>
  <si>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</si>
  <si>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</si>
  <si>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</si>
  <si>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</si>
  <si>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</si>
  <si>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</si>
  <si>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</si>
  <si>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</si>
  <si>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</si>
  <si>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</si>
  <si>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</si>
  <si>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</si>
  <si>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</si>
  <si>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</si>
  <si>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</si>
  <si>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</si>
  <si>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</si>
  <si>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</si>
  <si>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</si>
  <si>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</si>
  <si>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</si>
  <si>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</si>
  <si>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</si>
  <si>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</si>
  <si>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</si>
  <si>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</si>
  <si>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</si>
  <si>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</si>
  <si>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</si>
  <si>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</si>
  <si>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</si>
  <si>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</si>
  <si>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</si>
  <si>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</si>
  <si>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</si>
  <si>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</si>
  <si>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</si>
  <si>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</si>
  <si>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</si>
  <si>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</si>
  <si>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</si>
  <si>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</si>
  <si>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</si>
  <si>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</si>
  <si>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</si>
  <si>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</si>
  <si>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</si>
  <si>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</si>
  <si>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</si>
  <si>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</si>
  <si>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</si>
  <si>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</si>
  <si>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</si>
  <si>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</si>
  <si>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</si>
  <si>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</si>
  <si>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</si>
  <si>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</si>
  <si>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</si>
  <si>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</si>
  <si>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</si>
  <si>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</si>
  <si>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</si>
  <si>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</si>
  <si>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</si>
  <si>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</si>
  <si>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</si>
  <si>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</si>
  <si>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</si>
  <si>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</si>
  <si>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</si>
  <si>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</si>
  <si>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</si>
  <si>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</si>
  <si>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</si>
  <si>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</si>
  <si>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</si>
  <si>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</si>
  <si>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</si>
  <si>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</si>
  <si>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</si>
  <si>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</si>
  <si>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</si>
  <si>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</si>
  <si>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</si>
  <si>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</si>
  <si>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</si>
  <si>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</si>
  <si>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</si>
  <si>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</si>
  <si>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</si>
  <si>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</si>
  <si>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</si>
  <si>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</si>
  <si>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</si>
  <si>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</si>
  <si>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r>
      <t xml:space="preserve">Prevention and Control
</t>
    </r>
    <r>
      <rPr>
        <i/>
        <sz val="11"/>
        <color theme="1"/>
        <rFont val="Calibri"/>
        <family val="2"/>
        <scheme val="minor"/>
      </rPr>
      <t xml:space="preserve">    Total number of activities = 25</t>
    </r>
  </si>
  <si>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</si>
  <si>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</si>
  <si>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</si>
  <si>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</si>
  <si>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</si>
  <si>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</si>
  <si>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</si>
  <si>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t>Dog population management and responsible dog ownership campaigns are continued</t>
  </si>
  <si>
    <t>Based on risk assessment, dog vaccination campaigns are maintained where justified</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</si>
  <si>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</si>
  <si>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</si>
  <si>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</si>
  <si>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</si>
  <si>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</si>
  <si>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</si>
  <si>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</si>
  <si>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</si>
  <si>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</si>
  <si>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</si>
  <si>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</si>
  <si>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</si>
  <si>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</si>
  <si>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Name and location of laboratories</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</si>
  <si>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</si>
  <si>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</si>
  <si>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</si>
  <si>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</si>
  <si>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</si>
  <si>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</si>
  <si>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Names of rabies free zones</t>
  </si>
  <si>
    <t>Agencies involved</t>
  </si>
  <si>
    <t>Agencies of stakeholders involved</t>
  </si>
  <si>
    <t>Agencies of members of task force</t>
  </si>
  <si>
    <t>PENDING</t>
  </si>
  <si>
    <t>50% or more of the critical activities checked</t>
  </si>
  <si>
    <t xml:space="preserve">Public declaration of national dog-transmitted rabies freedom </t>
  </si>
  <si>
    <t>There is a national legal framework relevant to rabies prevention and control</t>
  </si>
  <si>
    <t xml:space="preserve">Human rabies surveillance systems, including feedback mechanism, are functioning and coordinated between administrative levels (national, province, district, municipal, etc.) </t>
  </si>
  <si>
    <t>Animal rabies surveillance systems, including feedback mechanism, are functioning and coordinated between administrative levels (national, province, district, municipal, etc.)</t>
  </si>
  <si>
    <t>Dog rabies vaccines are available in at least one location in the country</t>
  </si>
  <si>
    <t>Vaccines for human rabies prophylaxis are available in available in some parts of the country</t>
  </si>
  <si>
    <t>Stakeholder consultations held within the last 3 years at the national level</t>
  </si>
  <si>
    <t>CROSS CUTTING ISSUES</t>
  </si>
  <si>
    <t>STAGE LEGEND</t>
  </si>
  <si>
    <t xml:space="preserve">
</t>
  </si>
  <si>
    <t>HUMAN HEALTH:</t>
  </si>
  <si>
    <t>ANIMAL HEALTH:</t>
  </si>
  <si>
    <t>Country:</t>
  </si>
  <si>
    <t>Prepared by:</t>
  </si>
  <si>
    <t>Designation:</t>
  </si>
  <si>
    <t>Office:</t>
  </si>
  <si>
    <t>Date prepared:</t>
  </si>
  <si>
    <t>Reporting of all human or animal rabies testing results to relevant international database such as WHO or OIE</t>
  </si>
  <si>
    <t>Animal rabies diagnosis conducted in at least one national laboratory</t>
  </si>
  <si>
    <t>Public awareness</t>
  </si>
  <si>
    <t>Communications situation and needs assessed at pilot level</t>
  </si>
  <si>
    <t>Target audiences identified at pilot level (e.g. at-risk communities, dog owners, children)</t>
  </si>
  <si>
    <t>IEC plan developed and implemented at pilot level</t>
  </si>
  <si>
    <t>Broad public awareness messaging started at national level</t>
  </si>
  <si>
    <t>IEC plan implemented beyond pilot area</t>
  </si>
  <si>
    <t>IEC plan reviewed and updated</t>
  </si>
  <si>
    <t>IEC plan integrated into national rabies strategy and implemented at national level</t>
  </si>
  <si>
    <t>Main messages, intended audience</t>
  </si>
  <si>
    <t>Professional education</t>
  </si>
  <si>
    <t>Training needs assessed at pilot level</t>
  </si>
  <si>
    <t>To assist health professionals to understand rabies and communicate effectively with the public</t>
  </si>
  <si>
    <t>Relevant human and animal health professionals identified at pilot level</t>
  </si>
  <si>
    <t>Training plan developed at pilot level</t>
  </si>
  <si>
    <t>Training or refresher courses on rabies and public communication initiated for professionals in human and animal health at pilot level</t>
  </si>
  <si>
    <t>Participant organisations/agencies</t>
  </si>
  <si>
    <t>Advocacy</t>
  </si>
  <si>
    <t>Pilot program successes communicated to authorities/leaders in other parts of the country</t>
  </si>
  <si>
    <t>Main messages, audiences, areas covered</t>
  </si>
  <si>
    <t>Advocacy campaign to national leaders/authorities to ensure that national rabies strategy is created and properly resourced</t>
  </si>
  <si>
    <t>Main messages, audiences</t>
  </si>
  <si>
    <t>Public declaration of  human  rabies free zones</t>
  </si>
  <si>
    <t>Public declaration of national human rabies freedom</t>
  </si>
  <si>
    <t>Public sensitisation about DPM built in to rabies awareness campaigns in pilot areas</t>
  </si>
  <si>
    <t>Dog population studies and KAP surveys to determine size, turn-over and accessibility of dogs for vaccination have been conducted in pilot areas</t>
  </si>
  <si>
    <t>Dog population management has been implemented in pilot areas.</t>
  </si>
  <si>
    <t>Training or refresher courses on animal handling and sterilisation initiated for professionals in animal health in pilot areas</t>
  </si>
  <si>
    <t>Veterinary and animal technician training completed across most of country</t>
  </si>
  <si>
    <t>Dog population management has been implemented nationwide</t>
  </si>
  <si>
    <t>DPO</t>
  </si>
  <si>
    <r>
      <t xml:space="preserve">Data collection and analysis
</t>
    </r>
    <r>
      <rPr>
        <i/>
        <sz val="11"/>
        <color theme="1"/>
        <rFont val="Calibri"/>
        <family val="2"/>
        <scheme val="minor"/>
      </rPr>
      <t xml:space="preserve">    Total number of activities = 21</t>
    </r>
  </si>
  <si>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</si>
  <si>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</si>
  <si>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</si>
  <si>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</si>
  <si>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</si>
  <si>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</si>
  <si>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</si>
  <si>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</si>
  <si>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</si>
  <si>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</si>
  <si>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</si>
  <si>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</si>
  <si>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</si>
  <si>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</si>
  <si>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</si>
  <si>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</si>
  <si>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</si>
  <si>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</si>
  <si>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</si>
  <si>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</si>
  <si>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</si>
  <si>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</si>
  <si>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</si>
  <si>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</si>
  <si>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</si>
  <si>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</si>
  <si>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</si>
  <si>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</si>
  <si>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</si>
  <si>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</si>
  <si>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</si>
  <si>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</si>
  <si>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</si>
  <si>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</si>
  <si>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</si>
  <si>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</si>
  <si>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</si>
  <si>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</si>
  <si>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</si>
  <si>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</si>
  <si>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</si>
  <si>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</si>
  <si>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</si>
  <si>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</si>
  <si>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</si>
  <si>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</si>
  <si>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</si>
  <si>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</si>
  <si>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</si>
  <si>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</si>
  <si>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</si>
  <si>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</si>
  <si>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</si>
  <si>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</si>
  <si>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</si>
  <si>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</si>
  <si>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</si>
  <si>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</si>
  <si>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Identification of potential rabies free zones where canine variant cases are absent for at least a 2 year period</t>
  </si>
  <si>
    <t>5.4.13-Vaccination campaign-coverage</t>
  </si>
  <si>
    <t>5.6-Evaluation</t>
  </si>
  <si>
    <t>5.7.1-Sustainability</t>
  </si>
  <si>
    <t xml:space="preserve">5.4.20 Reintroduction response </t>
  </si>
  <si>
    <t>5.4.17-successful-maintenance</t>
  </si>
  <si>
    <t>Guidelines-dog-population-management</t>
  </si>
  <si>
    <t>Guidelines on human prophylaxis</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</si>
  <si>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</si>
  <si>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</si>
  <si>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</si>
  <si>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</si>
  <si>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</si>
  <si>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</si>
  <si>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</si>
  <si>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</si>
  <si>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</si>
  <si>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</si>
  <si>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</si>
  <si>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</si>
  <si>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</si>
  <si>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Advocacy stakeholder analysis done at pilot level and target audiences identified</t>
  </si>
  <si>
    <t>Challenges of animal health information systems and surveillance for animal diseases and zoonoses</t>
  </si>
  <si>
    <t>DPM strategy finalized</t>
  </si>
  <si>
    <t>Stakeholders involved, how this integrates with rabies control strategy. Studies and surveys from PCO need to be completed before this item.</t>
  </si>
  <si>
    <t>Humane animal catching and handling, surgical sterilisation</t>
  </si>
  <si>
    <t xml:space="preserve">Total number of activities = 7
</t>
  </si>
  <si>
    <t xml:space="preserve">Total number of activities = 20
</t>
  </si>
  <si>
    <t>Zoonotic diseases: A guide to collaboration</t>
  </si>
  <si>
    <t xml:space="preserve">Several rabies suspect samples of animals or humans are submitted to a national laboratory and analysed </t>
  </si>
  <si>
    <t>Twice yearly rabies suspect samples of animals or humans are submitted to a international laboratory and analysed</t>
  </si>
  <si>
    <r>
      <t xml:space="preserve">Laboratory diagnosis
</t>
    </r>
    <r>
      <rPr>
        <sz val="11"/>
        <color theme="1"/>
        <rFont val="Calibri"/>
        <family val="2"/>
        <scheme val="minor"/>
      </rPr>
      <t xml:space="preserve">    </t>
    </r>
    <r>
      <rPr>
        <i/>
        <sz val="11"/>
        <color theme="1"/>
        <rFont val="Calibri"/>
        <family val="2"/>
        <scheme val="minor"/>
      </rPr>
      <t>Total number of activities = 12</t>
    </r>
  </si>
  <si>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</si>
  <si>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t xml:space="preserve">Total number of activities = 6
</t>
  </si>
  <si>
    <t>Drafting an advocacy strategy</t>
  </si>
  <si>
    <t>Expand health economic data analysis to support further prioritization within the national rabies control programme</t>
  </si>
  <si>
    <t>EDUCATION / COMMUNICATIONS:</t>
  </si>
  <si>
    <t>(Click on the button to open the calendar)</t>
  </si>
  <si>
    <t>ACTIVITY</t>
  </si>
  <si>
    <t>The national authority reports at least one confirmed rabies case to WHO or OIE</t>
  </si>
  <si>
    <t>At least one rabies suspect sample of animals or humans is submitted to an international rabies reference laboratory for confirmation</t>
  </si>
  <si>
    <t>Reporting of dog rabies from local to national level</t>
  </si>
  <si>
    <t>Rabies diagnostic capacity has been established in at least one national laboratory</t>
  </si>
  <si>
    <t>Rabies is made a notifiable disease in animals</t>
  </si>
  <si>
    <t>Rabies is made a notifiable disease in humans</t>
  </si>
  <si>
    <t xml:space="preserve">Government resources identified and allocated in support of the national rabies control strategy and programme </t>
  </si>
  <si>
    <t>Legal frameworks updated to include specifications on compulsory vaccination of dogs and international movement of animals.</t>
  </si>
  <si>
    <t>Conduct field investigations for all suspected human rabies cases</t>
  </si>
  <si>
    <t>Mass dog vaccination campaigns (at least 70% of the total dog population) are conducted according to the national rabies strategy</t>
  </si>
  <si>
    <t>Public declaration of national dog-transmitted rabies freedom</t>
  </si>
  <si>
    <t>For example, through Knowledge, Attitudes and Practice survey, focus groups or other methods</t>
  </si>
  <si>
    <t>Main messages and intended audiences (e.g. responsible dog ownership, rabies and bite prevention and management, and any other relevant messages for audiences such as dog owners, teachers, children, etc.)</t>
  </si>
  <si>
    <t xml:space="preserve">To increase awareness about responsible dog ownership, rabies and bite prevention and management (through channels such as World Rabies Day, other health days, newspaper radio and television campaigns, and other channels)  </t>
  </si>
  <si>
    <t xml:space="preserve">For example, at-risk community leaders/authorities, politicians and other policy influencers and decision makers </t>
  </si>
  <si>
    <t xml:space="preserve">For example, data analysis infrastructure in place for other diseases/programmes, adequately trained staff, sufficient technology, etc. </t>
  </si>
  <si>
    <t>For example, data analysis infrastructure in place for other diseases/programmes, adequately trained staff, sufficient technology, etc.</t>
  </si>
  <si>
    <t>IEC plan* developed and implemented at pilot level</t>
  </si>
  <si>
    <t>* DEFINITIONS</t>
  </si>
  <si>
    <t>A structured plan for Information, Education and Communication (IEC) that has agreed objectives, audiences, messages, channels and timelines to increase awareness of rabies prevention and control. (See Blueprint links in SARE tool for guidance on creating a plan.)</t>
  </si>
  <si>
    <t>IEC Plan</t>
  </si>
  <si>
    <t>Advocacy plan* developed and implemented at pilot level</t>
  </si>
  <si>
    <t>Advocacy Plan</t>
  </si>
  <si>
    <t>A structured plan to make rabies prevention and control a priority among leaders, decision-makers and policy influencers. (See Blueprint links in SARE tool for guidance on creating a plan.)</t>
  </si>
  <si>
    <t>Advocacy stakeholder analysis* done at national level and target audiences identified</t>
  </si>
  <si>
    <t>Advocacy stakeholder analysis</t>
  </si>
  <si>
    <t>Identification of the people and organisations who play a role in rabies prevention and control, and determination of the most effective ways to help make rabies a priority for them.  (See Blueprint links in SARE tool for guidance on creating a plan.)</t>
  </si>
  <si>
    <t>A DPM* strategy and programme has been  drafted and shared with all relevant stakeholders in pilot areas</t>
  </si>
  <si>
    <t>* Dog Population Management</t>
  </si>
  <si>
    <t>Dog population management: Dog population management (DPM) is a multifaceted concept which aims to improve the health and  wellbeing of free-roaming dogs and reduce problems they may present, within which permanently  reducing the size or turnover rate of a dog population may be a goal (International Companion Animal Management Coalition, 2007). This goes far beyond dog population control which refers  to a program with the aim of reducing a dog population to a particular level and/or maintaining it  at that level and/or managing it in order to meet a predetermined objective (OIE, 2015a). Whilst  the former is usually practiced using humane approaches and long-term objectives, the latter has  often utilized inhumane methods with short-sighted goals.</t>
  </si>
  <si>
    <r>
      <t>DPM may be enacted for numerous animal welfare, public health or safety reasons associated  with dogs, including human bite injuries, secondary infections and death, the spread of rabies and  other zoonoses, noise and faecal contamination of the environment, traffic accidents, negative  publicity for the government or an impact on tourism (International Companion Animal  Management Coalition, 2007; Arluke and Atema, 2015; OIE, 2015a; World Animal Protection,  2015). Therefore, DPM programs can have one or more goals depending on the specific situation,  and will require a ‘One Health’ approach involving close collaboration between animal health,  human health and environmental sectors. A DPM program with potential to improve animal,  human and environmental health may increase motivation to tackle the issues and bring on board  more stakeholders to support efforts. (</t>
    </r>
    <r>
      <rPr>
        <i/>
        <sz val="11"/>
        <color theme="1"/>
        <rFont val="Calibri"/>
        <family val="2"/>
        <scheme val="minor"/>
      </rPr>
      <t>From new paper under review: The Role of Dog Population Managementin Rabies Elimination – Current Tools andthe Need for Improvements. Taylor, LH et al)</t>
    </r>
  </si>
  <si>
    <t>A first assessment* on access to PEP (and PreP) has been carried out</t>
  </si>
  <si>
    <t>* Definitions</t>
  </si>
  <si>
    <t>Assessment on access to PEP and PrEP</t>
  </si>
  <si>
    <t>Determination of the extent to which people can actually obtain post-exposure and pre-exposure treatment. This may differ from the availability of the vaccine, because other factors such as the cost and location of the vaccine influence access.</t>
  </si>
  <si>
    <t>Post-vaccination surveys in dogs</t>
  </si>
  <si>
    <t>Any survey conducted after a mass vaccination campaign has been implemented, and is used to determine the percentage of the dog population that has been vaccinated.</t>
  </si>
  <si>
    <t>IBCM</t>
  </si>
  <si>
    <t>Integrated Bite Case Management (IBCM) is a coordinated One Health approach to managing human dog bite cases, with the goal of improved communication and data sharing between the animal health and human health sectors following a bite case. It has a positive impact on animal rabies surveillance, identification of additional human exposures (bite cases), reduction in human rabies cases, and helps to target emergency canine vaccinations to areas where there are confirmed canine rabies cases.</t>
  </si>
  <si>
    <t xml:space="preserve">Integrated Bite Case Management (IBCM)* implemented (at least in pilot areas) </t>
  </si>
  <si>
    <t>Post-vaccination surveys* in dogs to evaluate vaccination coverage</t>
  </si>
  <si>
    <t>Standard Operating Procedures (SOPs) for coordinated action on reported outbreaks* have been created</t>
  </si>
  <si>
    <t>Coordinated action on reported outbreaks</t>
  </si>
  <si>
    <t xml:space="preserve">When an outbreak is reported, the human and animal health services need to work in collaboration to ensure that it is investigated and dealt with effectively. SOPs should be created so that everyone understands their roles in an outbreak. </t>
  </si>
  <si>
    <t>Animal rabies surveillance* system at the national level has been established</t>
  </si>
  <si>
    <t>Human rabies surveillance* system at the national level has been established</t>
  </si>
  <si>
    <t>*Definitions</t>
  </si>
  <si>
    <r>
      <t xml:space="preserve">Surveillance means the systematic ongoing collection, collation, and analysis of information related to human and animal </t>
    </r>
    <r>
      <rPr>
        <sz val="11"/>
        <color rgb="FF000000"/>
        <rFont val="Calibri"/>
        <family val="2"/>
        <scheme val="minor"/>
      </rPr>
      <t xml:space="preserve">health and the timely dissemination of information to those who need to know so that action can be taken. (Adapted from the OIE Terrestrial Animal Health Code 2010). It is the flow of data up to the national level and back down to the local level where activities are implemented. </t>
    </r>
  </si>
  <si>
    <t xml:space="preserve">Initiate collection of local or national health economic data* on rabies control to make the case for rabies control investment </t>
  </si>
  <si>
    <t>Health economics</t>
  </si>
  <si>
    <t xml:space="preserve">Health economics is the discipline of economics applied to the topic of health care. It helps with the analysis of decision-making by individuals, health care providers and governments with respect to health and health care. </t>
  </si>
  <si>
    <t>Stakeholder consultations in pilot areas to create a dog population management strategy</t>
  </si>
  <si>
    <t>Refinement of strategy based on current dog ecology or KAP surveys</t>
  </si>
  <si>
    <t xml:space="preserve">Intended audience and areas covered
</t>
  </si>
  <si>
    <t>Dog population management and responsible dog ownership campaigns are continued after elimination of human deaths due to dog rabies</t>
  </si>
  <si>
    <t>Dog population management and responsible dog ownership campaigns are continued as part of the post-elimination strategy</t>
  </si>
  <si>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12</t>
    </r>
  </si>
  <si>
    <t xml:space="preserve">Total number of activities = 11
</t>
  </si>
  <si>
    <t>Vaccines for human rabies prophylaxis are available in one or more parts of the country</t>
  </si>
  <si>
    <t xml:space="preserve">Total number of activities = 42
</t>
  </si>
  <si>
    <t>Sufficient facilities/protocols for observation of rabies-suspected dogs established and comply with international animal welfare standards</t>
  </si>
  <si>
    <t>Reporting and documentation of humans bitten by dogs have been reviewed and data compiled</t>
  </si>
  <si>
    <t>Mention the years in which the studies were conducted</t>
  </si>
  <si>
    <t>Please describe the surveillance systems briefly, showing how data are shared. Note: Implementation of these linked measures is covered under 'Prevention and Control'</t>
  </si>
  <si>
    <t>Timeliness (e.g. monthly or real time) of reporting and feedback, feedback mechanisms established and stakeholders involved with clear reporting channels. (Follows on from establishment of data analysis capacity above)</t>
  </si>
  <si>
    <t>Stakeholders involved - for example, policy makers, educators, NGOs and other relevant individuals and organisations</t>
  </si>
  <si>
    <t>Data shared between human and animal sectors in real time and joint actions taken</t>
  </si>
  <si>
    <t>Please answer '1' only if you have adequate functional surveillance based on your answers for earlier stages.</t>
  </si>
  <si>
    <t>Rabies diagnostics functioning in at least one national laboratory</t>
  </si>
  <si>
    <t>Capacity for sample collection and transportation has been established and functioning</t>
  </si>
  <si>
    <t>Access to reliable laboratory diagnosis is available throughout the country  for animal samples (and if possible also for human samples)</t>
  </si>
  <si>
    <t>Names and locations of laboratories</t>
  </si>
  <si>
    <t>A national strategy and programme for rabies prevention, control and eventual elimination has been  drafted,  shared with all relevant stakeholders and finalised.</t>
  </si>
  <si>
    <t>Relevant legislation is enforced at the national level</t>
  </si>
  <si>
    <r>
      <t xml:space="preserve">Legislation
</t>
    </r>
    <r>
      <rPr>
        <sz val="11"/>
        <color theme="1"/>
        <rFont val="Calibri"/>
        <family val="2"/>
        <scheme val="minor"/>
      </rPr>
      <t xml:space="preserve">  </t>
    </r>
    <r>
      <rPr>
        <i/>
        <sz val="11"/>
        <color theme="1"/>
        <rFont val="Calibri"/>
        <family val="2"/>
        <scheme val="minor"/>
      </rPr>
      <t xml:space="preserve">  Total number of activities = 15</t>
    </r>
  </si>
  <si>
    <t xml:space="preserve">Total number of activities = 33
</t>
  </si>
  <si>
    <t>Mohmed Jallo</t>
  </si>
  <si>
    <t>Especially during WRD and the task force is doing this</t>
  </si>
  <si>
    <t>Data to be shared</t>
  </si>
  <si>
    <t xml:space="preserve">People unaware </t>
  </si>
  <si>
    <t>Mechanism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</si>
</sst>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3409]dd\ mmmm\,\ yyyy;@"/>
    <numFmt numFmtId="165" formatCode="dd\ mmmm\ yyyy"/>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sz val="12"/>
      <color rgb="FF800000"/>
      <name val="Calibri"/>
      <family val="2"/>
    </font>
    <font>
      <b/>
      <sz val="11"/>
      <name val="Calibri"/>
      <family val="2"/>
      <scheme val="minor"/>
    </font>
    <font>
      <b/>
      <u/>
      <sz val="12"/>
      <color rgb="FF336699"/>
      <name val="Calibri"/>
      <family val="2"/>
      <scheme val="minor"/>
    </font>
    <font>
      <sz val="14"/>
      <color rgb="FFFF0000"/>
      <name val="Calibri"/>
      <family val="2"/>
      <scheme val="minor"/>
    </font>
    <font>
      <b/>
      <sz val="22"/>
      <color theme="7" tint="0.79998168889431442"/>
      <name val="Calibri"/>
      <family val="2"/>
      <scheme val="minor"/>
    </font>
    <font>
      <b/>
      <sz val="30"/>
      <color theme="0"/>
      <name val="Calibri"/>
      <family val="2"/>
      <scheme val="minor"/>
    </font>
    <font>
      <b/>
      <sz val="16"/>
      <color theme="4" tint="0.79998168889431442"/>
      <name val="Calibri"/>
      <family val="2"/>
      <scheme val="minor"/>
    </font>
    <font>
      <sz val="16"/>
      <color theme="1"/>
      <name val="Calibri"/>
      <family val="2"/>
      <scheme val="minor"/>
    </font>
    <font>
      <b/>
      <sz val="18"/>
      <color theme="4" tint="0.79998168889431442"/>
      <name val="Calibri"/>
      <family val="2"/>
      <scheme val="minor"/>
    </font>
    <font>
      <sz val="11"/>
      <color rgb="FF00000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3366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397">
    <xf numFmtId="0" fontId="0" fillId="0" borderId="0" xfId="0"/>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Border="1" applyAlignment="1">
      <alignment horizontal="center" vertical="center" wrapText="1"/>
    </xf>
    <xf numFmtId="0" fontId="8" fillId="0" borderId="0" xfId="0" applyFont="1" applyAlignment="1">
      <alignment vertical="top" wrapText="1"/>
    </xf>
    <xf numFmtId="0" fontId="10"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12" fillId="2" borderId="10" xfId="0" applyFont="1" applyFill="1" applyBorder="1" applyAlignment="1">
      <alignment vertical="center"/>
    </xf>
    <xf numFmtId="0" fontId="12" fillId="2" borderId="10" xfId="0" applyFont="1" applyFill="1" applyBorder="1" applyAlignment="1">
      <alignment vertical="center" wrapText="1"/>
    </xf>
    <xf numFmtId="0" fontId="3" fillId="2" borderId="12" xfId="0" applyFont="1" applyFill="1" applyBorder="1" applyAlignment="1">
      <alignment vertical="center"/>
    </xf>
    <xf numFmtId="0" fontId="12" fillId="2" borderId="10" xfId="0" applyFont="1" applyFill="1" applyBorder="1" applyAlignment="1">
      <alignment vertical="top" wrapText="1"/>
    </xf>
    <xf numFmtId="0" fontId="14" fillId="0" borderId="0" xfId="0" applyFont="1" applyAlignment="1">
      <alignment vertical="top"/>
    </xf>
    <xf numFmtId="0" fontId="0" fillId="0" borderId="0" xfId="0" applyAlignment="1">
      <alignment vertical="center"/>
    </xf>
    <xf numFmtId="0" fontId="0" fillId="0" borderId="0" xfId="0" applyAlignment="1"/>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center" indent="2"/>
    </xf>
    <xf numFmtId="0" fontId="0" fillId="0" borderId="0" xfId="0" applyAlignment="1">
      <alignment horizontal="center"/>
    </xf>
    <xf numFmtId="0" fontId="0" fillId="0" borderId="0" xfId="0" applyBorder="1" applyAlignment="1">
      <alignment horizontal="left" vertical="top"/>
    </xf>
    <xf numFmtId="0" fontId="17" fillId="0" borderId="0" xfId="0" applyFont="1"/>
    <xf numFmtId="0" fontId="13" fillId="0" borderId="21" xfId="0" applyFont="1" applyBorder="1" applyAlignment="1">
      <alignment wrapText="1"/>
    </xf>
    <xf numFmtId="0" fontId="13"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xf numFmtId="0" fontId="13" fillId="0" borderId="24"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vertical="center" wrapText="1"/>
    </xf>
    <xf numFmtId="0" fontId="0" fillId="0" borderId="0" xfId="0" applyAlignment="1">
      <alignment horizontal="center" vertical="center"/>
    </xf>
    <xf numFmtId="0" fontId="3" fillId="2"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4" fillId="0" borderId="30" xfId="0" applyFont="1" applyBorder="1" applyAlignment="1">
      <alignment horizontal="center" vertical="center"/>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0" xfId="0" applyAlignment="1">
      <alignment horizontal="left"/>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27" xfId="0" applyFont="1" applyBorder="1" applyAlignment="1">
      <alignment horizontal="center" vertical="center"/>
    </xf>
    <xf numFmtId="0" fontId="8" fillId="0" borderId="0" xfId="0" applyFont="1"/>
    <xf numFmtId="0" fontId="0" fillId="0" borderId="0" xfId="0" applyFill="1" applyBorder="1"/>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1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NumberFormat="1"/>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2" fillId="0" borderId="0" xfId="0" applyFont="1" applyFill="1" applyBorder="1" applyAlignment="1">
      <alignment horizontal="center" vertical="center"/>
    </xf>
    <xf numFmtId="0" fontId="13" fillId="0" borderId="17" xfId="0" applyFont="1" applyBorder="1" applyAlignment="1">
      <alignment wrapText="1"/>
    </xf>
    <xf numFmtId="0" fontId="13" fillId="0" borderId="23" xfId="0" applyFont="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44" xfId="0" applyFont="1" applyBorder="1" applyAlignment="1">
      <alignment horizontal="center" vertical="center"/>
    </xf>
    <xf numFmtId="0" fontId="2" fillId="0" borderId="46" xfId="0" applyFont="1" applyBorder="1" applyAlignment="1">
      <alignment horizontal="left" vertical="top" wrapText="1"/>
    </xf>
    <xf numFmtId="0" fontId="0" fillId="3" borderId="47" xfId="0" applyFill="1" applyBorder="1" applyAlignment="1" applyProtection="1">
      <alignment horizontal="center" vertical="center" wrapText="1"/>
      <protection locked="0"/>
    </xf>
    <xf numFmtId="0" fontId="0" fillId="3" borderId="45" xfId="0" applyFill="1" applyBorder="1" applyAlignment="1" applyProtection="1">
      <alignment horizontal="left" vertical="center" wrapText="1"/>
      <protection locked="0"/>
    </xf>
    <xf numFmtId="0" fontId="5" fillId="0" borderId="48" xfId="0" applyFont="1" applyBorder="1" applyAlignment="1">
      <alignment horizontal="center" vertical="center"/>
    </xf>
    <xf numFmtId="0" fontId="0" fillId="0" borderId="50" xfId="0" applyFont="1" applyBorder="1" applyAlignment="1">
      <alignment horizontal="left" vertical="top" wrapText="1"/>
    </xf>
    <xf numFmtId="0" fontId="0" fillId="3" borderId="51" xfId="0" applyFill="1" applyBorder="1" applyAlignment="1" applyProtection="1">
      <alignment horizontal="center" vertical="center" wrapText="1"/>
      <protection locked="0"/>
    </xf>
    <xf numFmtId="0" fontId="0" fillId="3" borderId="49" xfId="0" applyFill="1" applyBorder="1" applyAlignment="1" applyProtection="1">
      <alignment horizontal="left" vertical="center" wrapText="1"/>
      <protection locked="0"/>
    </xf>
    <xf numFmtId="0" fontId="5" fillId="0" borderId="52" xfId="0" applyFont="1" applyBorder="1" applyAlignment="1">
      <alignment horizontal="center" vertical="center"/>
    </xf>
    <xf numFmtId="0" fontId="0" fillId="0" borderId="54" xfId="0" applyFont="1" applyBorder="1" applyAlignment="1">
      <alignment horizontal="left" vertical="top" wrapText="1"/>
    </xf>
    <xf numFmtId="0" fontId="0" fillId="3" borderId="55" xfId="0" applyFill="1" applyBorder="1" applyAlignment="1" applyProtection="1">
      <alignment horizontal="center" vertical="center" wrapText="1"/>
      <protection locked="0"/>
    </xf>
    <xf numFmtId="0" fontId="0" fillId="3" borderId="53" xfId="0" applyFill="1" applyBorder="1" applyAlignment="1" applyProtection="1">
      <alignment horizontal="left" vertical="center" wrapText="1"/>
      <protection locked="0"/>
    </xf>
    <xf numFmtId="0" fontId="0" fillId="0" borderId="46" xfId="0" applyFont="1" applyBorder="1" applyAlignment="1">
      <alignment horizontal="left" vertical="top" wrapText="1"/>
    </xf>
    <xf numFmtId="0" fontId="5" fillId="0" borderId="49" xfId="0" applyFont="1" applyFill="1" applyBorder="1" applyAlignment="1">
      <alignment horizontal="left" vertical="top" wrapText="1"/>
    </xf>
    <xf numFmtId="0" fontId="5" fillId="0" borderId="47" xfId="0" applyFont="1" applyBorder="1" applyAlignment="1">
      <alignment horizontal="center" vertical="center"/>
    </xf>
    <xf numFmtId="0" fontId="0" fillId="3" borderId="47" xfId="0" applyFill="1" applyBorder="1" applyAlignment="1" applyProtection="1">
      <alignment horizontal="left" vertical="center" wrapText="1"/>
      <protection locked="0"/>
    </xf>
    <xf numFmtId="0" fontId="5" fillId="0" borderId="51" xfId="0" applyFont="1" applyBorder="1" applyAlignment="1">
      <alignment horizontal="center" vertical="center"/>
    </xf>
    <xf numFmtId="0" fontId="0" fillId="3" borderId="51" xfId="0" applyFill="1" applyBorder="1" applyAlignment="1" applyProtection="1">
      <alignment horizontal="left" vertical="center" wrapText="1"/>
      <protection locked="0"/>
    </xf>
    <xf numFmtId="0" fontId="5" fillId="0" borderId="55" xfId="0" applyFont="1" applyBorder="1" applyAlignment="1">
      <alignment horizontal="center" vertical="center"/>
    </xf>
    <xf numFmtId="0" fontId="0" fillId="0" borderId="55" xfId="0" applyFont="1" applyBorder="1" applyAlignment="1">
      <alignment horizontal="left" vertical="top" wrapText="1"/>
    </xf>
    <xf numFmtId="0" fontId="0" fillId="3" borderId="55" xfId="0" applyFill="1" applyBorder="1" applyAlignment="1" applyProtection="1">
      <alignment horizontal="left" vertical="center" wrapText="1"/>
      <protection locked="0"/>
    </xf>
    <xf numFmtId="0" fontId="0" fillId="0" borderId="51" xfId="0" applyFont="1" applyBorder="1" applyAlignment="1">
      <alignment horizontal="left" vertical="top"/>
    </xf>
    <xf numFmtId="0" fontId="5" fillId="0" borderId="4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0" fillId="0" borderId="55" xfId="0" applyFont="1" applyBorder="1" applyAlignment="1">
      <alignment horizontal="left" vertical="top"/>
    </xf>
    <xf numFmtId="0" fontId="5" fillId="0" borderId="44" xfId="0" applyFont="1" applyFill="1" applyBorder="1" applyAlignment="1">
      <alignment horizontal="center" vertical="center" wrapText="1"/>
    </xf>
    <xf numFmtId="0" fontId="5" fillId="3" borderId="47"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wrapText="1"/>
    </xf>
    <xf numFmtId="0" fontId="5" fillId="3" borderId="51"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xf>
    <xf numFmtId="0" fontId="5" fillId="3" borderId="5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left" vertical="center" wrapText="1"/>
      <protection locked="0"/>
    </xf>
    <xf numFmtId="0" fontId="5" fillId="0" borderId="52" xfId="0" applyFont="1" applyFill="1" applyBorder="1" applyAlignment="1">
      <alignment horizontal="center" vertical="center" wrapText="1"/>
    </xf>
    <xf numFmtId="0" fontId="0" fillId="0" borderId="54" xfId="0" applyFont="1" applyBorder="1" applyAlignment="1">
      <alignment vertical="top"/>
    </xf>
    <xf numFmtId="0" fontId="0" fillId="0" borderId="0" xfId="0" applyFont="1"/>
    <xf numFmtId="0" fontId="0" fillId="0" borderId="44" xfId="0" applyBorder="1" applyAlignment="1">
      <alignment horizontal="center" vertical="center"/>
    </xf>
    <xf numFmtId="0" fontId="0" fillId="0" borderId="48" xfId="0" applyBorder="1" applyAlignment="1">
      <alignment horizontal="center" vertical="center"/>
    </xf>
    <xf numFmtId="0" fontId="6" fillId="0" borderId="48" xfId="0" applyFont="1" applyBorder="1"/>
    <xf numFmtId="0" fontId="0" fillId="0" borderId="48" xfId="0" applyBorder="1"/>
    <xf numFmtId="0" fontId="0" fillId="0" borderId="52" xfId="0" applyBorder="1" applyAlignment="1">
      <alignment horizontal="center" vertical="center"/>
    </xf>
    <xf numFmtId="0" fontId="0" fillId="0" borderId="52" xfId="0" applyBorder="1"/>
    <xf numFmtId="0" fontId="0" fillId="0" borderId="44"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8" xfId="0" applyFont="1" applyBorder="1" applyAlignment="1">
      <alignment horizontal="center" vertical="center"/>
    </xf>
    <xf numFmtId="0" fontId="8" fillId="0" borderId="56" xfId="0" applyFont="1" applyBorder="1" applyAlignment="1">
      <alignment vertical="top" wrapText="1"/>
    </xf>
    <xf numFmtId="0" fontId="8" fillId="0" borderId="58" xfId="0" applyFont="1" applyBorder="1" applyAlignment="1">
      <alignment vertical="top" wrapText="1"/>
    </xf>
    <xf numFmtId="0" fontId="8" fillId="0" borderId="60" xfId="0" applyFont="1" applyBorder="1" applyAlignment="1">
      <alignment vertical="top" wrapText="1"/>
    </xf>
    <xf numFmtId="0" fontId="8" fillId="0" borderId="56" xfId="0" applyFont="1" applyFill="1" applyBorder="1" applyAlignment="1">
      <alignment vertical="top" wrapText="1"/>
    </xf>
    <xf numFmtId="0" fontId="8" fillId="0" borderId="58" xfId="0" applyFont="1" applyFill="1" applyBorder="1" applyAlignment="1">
      <alignment vertical="top" wrapText="1"/>
    </xf>
    <xf numFmtId="0" fontId="0" fillId="3" borderId="47" xfId="0" applyFont="1" applyFill="1" applyBorder="1" applyAlignment="1" applyProtection="1">
      <alignment horizontal="center" vertical="center" wrapText="1"/>
      <protection locked="0"/>
    </xf>
    <xf numFmtId="0" fontId="0" fillId="3" borderId="45" xfId="0" applyFont="1" applyFill="1" applyBorder="1" applyAlignment="1" applyProtection="1">
      <alignment horizontal="left" vertical="center" wrapText="1"/>
      <protection locked="0"/>
    </xf>
    <xf numFmtId="0" fontId="23" fillId="0" borderId="43" xfId="0" applyFont="1" applyFill="1" applyBorder="1" applyAlignment="1">
      <alignment horizontal="center" vertical="center"/>
    </xf>
    <xf numFmtId="0" fontId="4" fillId="0" borderId="0" xfId="0" applyFont="1" applyAlignment="1">
      <alignment wrapText="1"/>
    </xf>
    <xf numFmtId="0" fontId="4" fillId="0" borderId="0" xfId="0" applyFont="1" applyFill="1"/>
    <xf numFmtId="0" fontId="16" fillId="0" borderId="0" xfId="0" applyFont="1" applyAlignment="1">
      <alignment horizontal="left" vertical="top" wrapText="1"/>
    </xf>
    <xf numFmtId="0" fontId="25" fillId="0" borderId="0" xfId="0" applyFont="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5" fillId="7" borderId="0" xfId="0" applyFont="1" applyFill="1" applyAlignment="1">
      <alignment horizontal="center" vertical="center" wrapText="1"/>
    </xf>
    <xf numFmtId="0" fontId="25" fillId="3" borderId="0" xfId="0" applyFont="1" applyFill="1" applyAlignment="1">
      <alignment horizontal="center" vertical="center" wrapText="1"/>
    </xf>
    <xf numFmtId="0" fontId="25" fillId="8" borderId="0" xfId="0" applyFont="1" applyFill="1" applyAlignment="1">
      <alignment horizontal="center" vertical="center" wrapText="1"/>
    </xf>
    <xf numFmtId="0" fontId="25" fillId="9" borderId="0" xfId="0" applyFont="1" applyFill="1" applyAlignment="1">
      <alignment horizontal="center" vertical="center" wrapText="1"/>
    </xf>
    <xf numFmtId="0" fontId="16" fillId="5" borderId="1" xfId="0" applyFont="1" applyFill="1" applyBorder="1" applyAlignment="1">
      <alignment horizontal="left" vertical="top" wrapText="1"/>
    </xf>
    <xf numFmtId="0" fontId="26" fillId="0" borderId="0" xfId="0" applyFont="1" applyBorder="1" applyAlignment="1">
      <alignment horizontal="left" vertical="top" wrapText="1"/>
    </xf>
    <xf numFmtId="0" fontId="16" fillId="6"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0" fillId="0" borderId="0" xfId="0" applyFill="1" applyAlignment="1">
      <alignment wrapText="1"/>
    </xf>
    <xf numFmtId="0" fontId="0" fillId="3" borderId="62" xfId="0" applyFill="1" applyBorder="1" applyAlignment="1" applyProtection="1">
      <alignment horizontal="center" vertical="center" wrapText="1"/>
      <protection locked="0"/>
    </xf>
    <xf numFmtId="0" fontId="0" fillId="3" borderId="62" xfId="0" applyFill="1" applyBorder="1" applyAlignment="1" applyProtection="1">
      <alignment horizontal="left" vertical="center" wrapText="1"/>
      <protection locked="0"/>
    </xf>
    <xf numFmtId="0" fontId="5" fillId="0" borderId="62" xfId="0" applyFont="1" applyFill="1" applyBorder="1" applyAlignment="1">
      <alignment horizontal="center" vertical="center" wrapText="1"/>
    </xf>
    <xf numFmtId="0" fontId="0" fillId="0" borderId="51" xfId="0" applyFill="1" applyBorder="1" applyAlignment="1">
      <alignment horizontal="left" vertical="top" wrapText="1"/>
    </xf>
    <xf numFmtId="0" fontId="0" fillId="0" borderId="51" xfId="0" applyFont="1" applyFill="1" applyBorder="1" applyAlignment="1">
      <alignment horizontal="left" vertical="top"/>
    </xf>
    <xf numFmtId="0" fontId="0" fillId="0" borderId="55"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62" xfId="0" applyFont="1" applyFill="1" applyBorder="1" applyAlignment="1">
      <alignment horizontal="left" vertical="top" wrapText="1"/>
    </xf>
    <xf numFmtId="0" fontId="4" fillId="0" borderId="51" xfId="0" applyFont="1" applyFill="1" applyBorder="1" applyAlignment="1">
      <alignment horizontal="left" vertical="top" wrapText="1"/>
    </xf>
    <xf numFmtId="0" fontId="0" fillId="0" borderId="51" xfId="0" applyFont="1" applyFill="1" applyBorder="1" applyAlignment="1">
      <alignment horizontal="left" vertical="top" wrapText="1"/>
    </xf>
    <xf numFmtId="43" fontId="0" fillId="0" borderId="51" xfId="1" applyFont="1" applyFill="1" applyBorder="1" applyAlignment="1">
      <alignment horizontal="left" vertical="top" wrapText="1"/>
    </xf>
    <xf numFmtId="0" fontId="0" fillId="0" borderId="63" xfId="0" applyBorder="1" applyAlignment="1">
      <alignment horizontal="center" vertical="center"/>
    </xf>
    <xf numFmtId="0" fontId="6" fillId="0" borderId="63" xfId="0" applyFont="1" applyBorder="1"/>
    <xf numFmtId="0" fontId="0" fillId="3" borderId="64" xfId="0" applyFill="1" applyBorder="1" applyAlignment="1" applyProtection="1">
      <alignment horizontal="left" vertical="center" wrapText="1"/>
      <protection locked="0"/>
    </xf>
    <xf numFmtId="0" fontId="5" fillId="0" borderId="64" xfId="0" applyFont="1" applyFill="1" applyBorder="1" applyAlignment="1">
      <alignment vertical="top" wrapText="1"/>
    </xf>
    <xf numFmtId="0" fontId="5" fillId="0" borderId="49" xfId="0" applyFont="1" applyFill="1" applyBorder="1" applyAlignment="1">
      <alignment vertical="top" wrapText="1"/>
    </xf>
    <xf numFmtId="0" fontId="8" fillId="0" borderId="0" xfId="0" applyFont="1" applyBorder="1" applyAlignment="1">
      <alignment vertical="top" wrapText="1"/>
    </xf>
    <xf numFmtId="0" fontId="8" fillId="0" borderId="57" xfId="0" applyFont="1" applyBorder="1" applyAlignment="1">
      <alignment vertical="top" wrapText="1"/>
    </xf>
    <xf numFmtId="0" fontId="8" fillId="0" borderId="59" xfId="0" applyFont="1" applyBorder="1" applyAlignment="1">
      <alignment vertical="top" wrapText="1"/>
    </xf>
    <xf numFmtId="0" fontId="8" fillId="0" borderId="61" xfId="0" applyFont="1" applyBorder="1" applyAlignment="1">
      <alignment vertical="top" wrapText="1"/>
    </xf>
    <xf numFmtId="0" fontId="8" fillId="0" borderId="66" xfId="0" applyFont="1" applyBorder="1" applyAlignment="1">
      <alignment vertical="top" wrapText="1"/>
    </xf>
    <xf numFmtId="0" fontId="8" fillId="0" borderId="67" xfId="0" applyFont="1" applyBorder="1" applyAlignment="1">
      <alignment vertical="top" wrapText="1"/>
    </xf>
    <xf numFmtId="0" fontId="8" fillId="0" borderId="68" xfId="0" applyFont="1" applyBorder="1" applyAlignment="1">
      <alignment vertical="top" wrapText="1"/>
    </xf>
    <xf numFmtId="0" fontId="8" fillId="0" borderId="69" xfId="0" applyFont="1" applyBorder="1" applyAlignment="1">
      <alignment vertical="top" wrapText="1"/>
    </xf>
    <xf numFmtId="0" fontId="8" fillId="0" borderId="70" xfId="0" applyFont="1" applyBorder="1" applyAlignment="1">
      <alignment vertical="top" wrapText="1"/>
    </xf>
    <xf numFmtId="0" fontId="8" fillId="0" borderId="71" xfId="0" applyFont="1" applyBorder="1" applyAlignment="1">
      <alignment vertical="top" wrapText="1"/>
    </xf>
    <xf numFmtId="0" fontId="8" fillId="0" borderId="59" xfId="0" applyFont="1" applyFill="1" applyBorder="1" applyAlignment="1">
      <alignment vertical="top" wrapText="1"/>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5" xfId="0" applyFont="1" applyBorder="1" applyAlignment="1">
      <alignment vertical="top" wrapText="1"/>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57" xfId="0" applyFont="1" applyFill="1" applyBorder="1" applyAlignment="1">
      <alignment vertical="top" wrapText="1"/>
    </xf>
    <xf numFmtId="0" fontId="29" fillId="0" borderId="0" xfId="2" applyAlignment="1" applyProtection="1"/>
    <xf numFmtId="0" fontId="8" fillId="0" borderId="0" xfId="0" applyFont="1" applyFill="1" applyAlignment="1">
      <alignment wrapText="1"/>
    </xf>
    <xf numFmtId="0" fontId="8" fillId="0" borderId="0" xfId="0" applyFont="1" applyFill="1" applyAlignment="1">
      <alignment wrapText="1"/>
    </xf>
    <xf numFmtId="0" fontId="5" fillId="0" borderId="62" xfId="0" applyFont="1" applyBorder="1" applyAlignment="1">
      <alignment horizontal="center" vertical="center"/>
    </xf>
    <xf numFmtId="0" fontId="0" fillId="0" borderId="62" xfId="0" applyFont="1" applyBorder="1" applyAlignment="1">
      <alignment horizontal="left" vertical="top"/>
    </xf>
    <xf numFmtId="0" fontId="4" fillId="0" borderId="50" xfId="0" applyFont="1" applyBorder="1" applyAlignment="1">
      <alignment horizontal="left" vertical="top" wrapText="1"/>
    </xf>
    <xf numFmtId="0" fontId="0" fillId="0" borderId="50" xfId="0" applyFill="1" applyBorder="1" applyAlignment="1">
      <alignment horizontal="left" vertical="top" wrapText="1"/>
    </xf>
    <xf numFmtId="0" fontId="16" fillId="0" borderId="0" xfId="0" applyFont="1" applyAlignment="1" applyProtection="1">
      <alignment horizontal="left" vertical="top" wrapText="1"/>
      <protection locked="0"/>
    </xf>
    <xf numFmtId="0" fontId="16" fillId="0" borderId="51" xfId="0" applyFont="1" applyBorder="1" applyAlignment="1" applyProtection="1">
      <alignment horizontal="left" vertical="top" wrapText="1"/>
      <protection locked="0"/>
    </xf>
    <xf numFmtId="0" fontId="30" fillId="0" borderId="62" xfId="2" applyFont="1" applyBorder="1" applyAlignment="1" applyProtection="1">
      <alignment horizontal="left" vertical="top" wrapText="1"/>
    </xf>
    <xf numFmtId="0" fontId="16" fillId="0" borderId="62" xfId="0" applyFont="1" applyBorder="1" applyAlignment="1">
      <alignment horizontal="left" vertical="top" wrapText="1"/>
    </xf>
    <xf numFmtId="0" fontId="30" fillId="0" borderId="51" xfId="2" applyFont="1" applyBorder="1" applyAlignment="1" applyProtection="1">
      <alignment horizontal="left" vertical="top" wrapText="1"/>
    </xf>
    <xf numFmtId="0" fontId="16" fillId="0" borderId="51" xfId="0" applyFont="1" applyBorder="1" applyAlignment="1">
      <alignment horizontal="left" vertical="top" wrapText="1"/>
    </xf>
    <xf numFmtId="0" fontId="30" fillId="0" borderId="55" xfId="2" applyFont="1" applyBorder="1" applyAlignment="1" applyProtection="1">
      <alignment horizontal="left" vertical="top" wrapText="1"/>
    </xf>
    <xf numFmtId="0" fontId="16" fillId="0" borderId="55" xfId="0" applyFont="1" applyBorder="1" applyAlignment="1">
      <alignment horizontal="left" vertical="top" wrapText="1"/>
    </xf>
    <xf numFmtId="0" fontId="30" fillId="0" borderId="47" xfId="2" applyFont="1" applyBorder="1" applyAlignment="1" applyProtection="1">
      <alignment horizontal="left" vertical="top" wrapText="1"/>
    </xf>
    <xf numFmtId="0" fontId="5" fillId="0" borderId="5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2" xfId="0" applyFont="1" applyFill="1" applyBorder="1" applyAlignment="1">
      <alignment horizontal="left" vertical="top" wrapText="1"/>
    </xf>
    <xf numFmtId="0" fontId="3" fillId="2" borderId="11" xfId="0" applyFont="1" applyFill="1" applyBorder="1" applyAlignment="1">
      <alignment horizontal="center" vertical="center"/>
    </xf>
    <xf numFmtId="0" fontId="0" fillId="3" borderId="44" xfId="0" applyFill="1" applyBorder="1" applyAlignment="1" applyProtection="1">
      <alignment horizontal="left" vertical="center" wrapText="1"/>
      <protection locked="0"/>
    </xf>
    <xf numFmtId="0" fontId="0" fillId="3" borderId="4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16" fillId="0" borderId="55" xfId="0" applyFont="1" applyBorder="1" applyAlignment="1" applyProtection="1">
      <alignment horizontal="left" vertical="top" wrapText="1"/>
      <protection locked="0"/>
    </xf>
    <xf numFmtId="0" fontId="16" fillId="0" borderId="47" xfId="0" applyFont="1" applyBorder="1" applyAlignment="1">
      <alignment horizontal="left" vertical="top" wrapText="1"/>
    </xf>
    <xf numFmtId="0" fontId="5" fillId="0" borderId="63" xfId="0" applyFont="1" applyFill="1" applyBorder="1" applyAlignment="1">
      <alignment horizontal="center" vertical="center" wrapText="1"/>
    </xf>
    <xf numFmtId="0" fontId="5" fillId="3" borderId="62"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left" vertical="center" wrapText="1"/>
      <protection locked="0"/>
    </xf>
    <xf numFmtId="0" fontId="4" fillId="0" borderId="46" xfId="0" applyFont="1" applyFill="1" applyBorder="1" applyAlignment="1">
      <alignment vertical="top" wrapText="1"/>
    </xf>
    <xf numFmtId="0" fontId="4" fillId="0" borderId="65" xfId="0" applyFont="1" applyFill="1" applyBorder="1" applyAlignment="1">
      <alignment vertical="top" wrapText="1"/>
    </xf>
    <xf numFmtId="0" fontId="26" fillId="0" borderId="0" xfId="0" applyFont="1" applyAlignment="1">
      <alignment horizontal="left" vertical="top" wrapText="1"/>
    </xf>
    <xf numFmtId="0" fontId="26" fillId="0" borderId="0" xfId="0" applyFont="1" applyAlignment="1" applyProtection="1">
      <alignment horizontal="left" vertical="top" wrapText="1"/>
      <protection locked="0"/>
    </xf>
    <xf numFmtId="0" fontId="26" fillId="0" borderId="51" xfId="0" applyFont="1" applyBorder="1" applyAlignment="1">
      <alignment horizontal="left" vertical="top" wrapText="1"/>
    </xf>
    <xf numFmtId="0" fontId="26" fillId="0" borderId="51" xfId="0" applyFont="1" applyBorder="1" applyAlignment="1" applyProtection="1">
      <alignment horizontal="left" vertical="top" wrapText="1"/>
      <protection locked="0"/>
    </xf>
    <xf numFmtId="0" fontId="26" fillId="0" borderId="55" xfId="0" applyFont="1" applyBorder="1" applyAlignment="1">
      <alignment horizontal="left" vertical="top" wrapText="1"/>
    </xf>
    <xf numFmtId="0" fontId="26" fillId="0" borderId="62" xfId="0" applyFont="1" applyBorder="1" applyAlignment="1">
      <alignment horizontal="left" vertical="top" wrapText="1"/>
    </xf>
    <xf numFmtId="0" fontId="31" fillId="0" borderId="55" xfId="0" applyFont="1" applyBorder="1" applyAlignment="1">
      <alignment horizontal="left" vertical="top" wrapText="1"/>
    </xf>
    <xf numFmtId="0" fontId="32" fillId="0" borderId="0" xfId="0" applyFont="1"/>
    <xf numFmtId="0" fontId="0" fillId="0" borderId="65" xfId="0" applyFill="1" applyBorder="1" applyAlignment="1">
      <alignment vertical="top" wrapText="1"/>
    </xf>
    <xf numFmtId="0" fontId="0" fillId="0" borderId="65" xfId="0" applyFont="1" applyFill="1" applyBorder="1" applyAlignment="1">
      <alignment vertical="top" wrapText="1"/>
    </xf>
    <xf numFmtId="0" fontId="0" fillId="0" borderId="50" xfId="0" applyFont="1" applyFill="1" applyBorder="1" applyAlignment="1">
      <alignment vertical="top" wrapText="1"/>
    </xf>
    <xf numFmtId="0" fontId="4" fillId="0" borderId="50" xfId="0" applyFont="1" applyFill="1" applyBorder="1" applyAlignment="1">
      <alignment vertical="top" wrapText="1"/>
    </xf>
    <xf numFmtId="0" fontId="16" fillId="0" borderId="47" xfId="0" applyFont="1" applyFill="1" applyBorder="1" applyAlignment="1">
      <alignment horizontal="left" vertical="top" wrapText="1"/>
    </xf>
    <xf numFmtId="0" fontId="5" fillId="0" borderId="53" xfId="0" applyFont="1" applyFill="1" applyBorder="1" applyAlignment="1">
      <alignment vertical="top" wrapText="1"/>
    </xf>
    <xf numFmtId="0" fontId="5" fillId="0" borderId="45" xfId="0" applyFont="1" applyFill="1" applyBorder="1" applyAlignment="1">
      <alignment horizontal="left" vertical="top" wrapText="1"/>
    </xf>
    <xf numFmtId="0" fontId="5" fillId="0" borderId="49" xfId="0" applyFont="1" applyFill="1" applyBorder="1" applyAlignment="1">
      <alignment wrapText="1"/>
    </xf>
    <xf numFmtId="0" fontId="5" fillId="0" borderId="53" xfId="0" applyFont="1" applyFill="1" applyBorder="1" applyAlignment="1">
      <alignment wrapText="1"/>
    </xf>
    <xf numFmtId="0" fontId="19" fillId="0" borderId="45" xfId="0" applyFont="1" applyFill="1" applyBorder="1" applyAlignment="1">
      <alignment vertical="center" wrapText="1"/>
    </xf>
    <xf numFmtId="0" fontId="19" fillId="0" borderId="49" xfId="0" applyFont="1" applyFill="1" applyBorder="1" applyAlignment="1">
      <alignment vertical="center" wrapText="1"/>
    </xf>
    <xf numFmtId="0" fontId="5" fillId="0" borderId="53" xfId="0" applyFont="1" applyFill="1" applyBorder="1" applyAlignment="1">
      <alignment horizontal="left" vertical="top" wrapText="1"/>
    </xf>
    <xf numFmtId="0" fontId="5" fillId="0" borderId="64" xfId="0" applyFont="1" applyFill="1" applyBorder="1" applyAlignment="1">
      <alignment horizontal="left" vertical="top" wrapText="1"/>
    </xf>
    <xf numFmtId="0" fontId="0" fillId="0" borderId="45" xfId="0" applyFont="1" applyFill="1" applyBorder="1" applyAlignment="1">
      <alignment vertical="center" wrapText="1"/>
    </xf>
    <xf numFmtId="0" fontId="0" fillId="0" borderId="47" xfId="0" applyFill="1" applyBorder="1" applyAlignment="1">
      <alignment horizontal="left" vertical="top" wrapText="1"/>
    </xf>
    <xf numFmtId="0" fontId="0" fillId="0" borderId="42" xfId="0" applyBorder="1" applyAlignment="1">
      <alignment vertical="center" wrapText="1"/>
    </xf>
    <xf numFmtId="0" fontId="29" fillId="0" borderId="0" xfId="2" applyAlignment="1" applyProtection="1">
      <alignment wrapText="1"/>
    </xf>
    <xf numFmtId="0" fontId="3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50" xfId="0" applyFill="1" applyBorder="1" applyAlignment="1">
      <alignment vertical="top" wrapText="1"/>
    </xf>
    <xf numFmtId="0" fontId="0" fillId="0" borderId="50" xfId="0" applyFont="1" applyFill="1" applyBorder="1" applyAlignment="1">
      <alignment vertical="top"/>
    </xf>
    <xf numFmtId="0" fontId="0" fillId="0" borderId="54" xfId="0" applyFont="1" applyFill="1" applyBorder="1" applyAlignment="1">
      <alignment vertical="top"/>
    </xf>
    <xf numFmtId="0" fontId="0" fillId="0" borderId="50" xfId="0" applyFill="1" applyBorder="1" applyAlignment="1">
      <alignment vertical="top"/>
    </xf>
    <xf numFmtId="43" fontId="0" fillId="0" borderId="54" xfId="1" applyFont="1" applyFill="1" applyBorder="1" applyAlignment="1">
      <alignment vertical="top"/>
    </xf>
    <xf numFmtId="0" fontId="2" fillId="0" borderId="50"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46" xfId="0" applyFont="1" applyFill="1" applyBorder="1" applyAlignment="1">
      <alignment horizontal="left" vertical="top" wrapText="1"/>
    </xf>
    <xf numFmtId="0" fontId="0" fillId="0" borderId="51" xfId="0" applyFill="1" applyBorder="1" applyAlignment="1">
      <alignment horizontal="left" vertical="top"/>
    </xf>
    <xf numFmtId="0" fontId="0" fillId="0" borderId="46" xfId="0" applyFont="1" applyFill="1" applyBorder="1" applyAlignment="1">
      <alignment vertical="top"/>
    </xf>
    <xf numFmtId="0" fontId="30" fillId="0" borderId="51" xfId="2" applyFont="1" applyBorder="1" applyAlignment="1" applyProtection="1">
      <alignment horizontal="left" vertical="top" wrapText="1"/>
      <protection locked="0"/>
    </xf>
    <xf numFmtId="0" fontId="35" fillId="0" borderId="0" xfId="0" applyFont="1" applyAlignment="1">
      <alignment horizontal="center" vertical="center"/>
    </xf>
    <xf numFmtId="0" fontId="0" fillId="4" borderId="1" xfId="0"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0" fillId="0" borderId="0" xfId="0" applyNumberFormat="1"/>
    <xf numFmtId="0" fontId="36" fillId="0" borderId="0" xfId="0" applyFont="1"/>
    <xf numFmtId="0" fontId="13" fillId="14" borderId="18" xfId="0" applyFont="1" applyFill="1" applyBorder="1" applyAlignment="1">
      <alignment horizontal="center" vertical="center"/>
    </xf>
    <xf numFmtId="0" fontId="13" fillId="14" borderId="35" xfId="0" applyFont="1" applyFill="1" applyBorder="1" applyAlignment="1">
      <alignment horizontal="center" vertical="center" wrapText="1"/>
    </xf>
    <xf numFmtId="0" fontId="13" fillId="14" borderId="36" xfId="0" applyFont="1" applyFill="1" applyBorder="1" applyAlignment="1">
      <alignment horizontal="center" vertical="center" wrapText="1"/>
    </xf>
    <xf numFmtId="0" fontId="20" fillId="14" borderId="35"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40" fillId="0" borderId="0" xfId="0" applyFont="1"/>
    <xf numFmtId="0" fontId="40" fillId="0" borderId="0" xfId="0" applyFont="1" applyAlignment="1">
      <alignment horizontal="center" vertical="center" wrapText="1"/>
    </xf>
    <xf numFmtId="165" fontId="0" fillId="4" borderId="1" xfId="0" applyNumberFormat="1" applyFill="1" applyBorder="1" applyAlignment="1" applyProtection="1">
      <alignment horizontal="center" vertical="center"/>
      <protection locked="0"/>
    </xf>
    <xf numFmtId="0" fontId="0" fillId="0" borderId="3" xfId="0" applyBorder="1" applyAlignment="1">
      <alignment horizontal="center"/>
    </xf>
    <xf numFmtId="0" fontId="11" fillId="15" borderId="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0" xfId="0" applyFont="1" applyFill="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165" fontId="5" fillId="4" borderId="1" xfId="0" applyNumberFormat="1" applyFont="1" applyFill="1" applyBorder="1" applyAlignment="1" applyProtection="1">
      <alignment horizontal="center" vertical="center"/>
      <protection locked="0"/>
    </xf>
    <xf numFmtId="0" fontId="5" fillId="0" borderId="0" xfId="0" applyFont="1" applyAlignment="1">
      <alignment horizontal="left" vertical="top"/>
    </xf>
    <xf numFmtId="0" fontId="0" fillId="0" borderId="80" xfId="0" applyBorder="1" applyAlignment="1">
      <alignment horizontal="center" vertical="center"/>
    </xf>
    <xf numFmtId="0" fontId="0" fillId="0" borderId="80" xfId="0" applyBorder="1"/>
    <xf numFmtId="0" fontId="5" fillId="0" borderId="81" xfId="0" applyFont="1" applyFill="1" applyBorder="1" applyAlignment="1">
      <alignment vertical="top" wrapText="1"/>
    </xf>
    <xf numFmtId="0" fontId="4" fillId="0" borderId="82" xfId="0" applyFont="1" applyFill="1" applyBorder="1" applyAlignment="1">
      <alignment vertical="top" wrapText="1"/>
    </xf>
    <xf numFmtId="0" fontId="0" fillId="3" borderId="83" xfId="0" applyFill="1" applyBorder="1" applyAlignment="1" applyProtection="1">
      <alignment horizontal="center" vertical="center" wrapText="1"/>
      <protection locked="0"/>
    </xf>
    <xf numFmtId="0" fontId="0" fillId="3" borderId="81" xfId="0" applyFill="1" applyBorder="1" applyAlignment="1" applyProtection="1">
      <alignment horizontal="left" vertical="center" wrapText="1"/>
      <protection locked="0"/>
    </xf>
    <xf numFmtId="0" fontId="16" fillId="0" borderId="83" xfId="0" applyFont="1" applyBorder="1" applyAlignment="1" applyProtection="1">
      <alignment horizontal="left" vertical="top" wrapText="1"/>
      <protection locked="0"/>
    </xf>
    <xf numFmtId="0" fontId="16" fillId="0" borderId="83" xfId="0" applyFont="1" applyBorder="1" applyAlignment="1">
      <alignment horizontal="left" vertical="top" wrapText="1"/>
    </xf>
    <xf numFmtId="0" fontId="0" fillId="0" borderId="54" xfId="0" applyFont="1" applyFill="1" applyBorder="1" applyAlignment="1">
      <alignment vertical="top" wrapText="1"/>
    </xf>
    <xf numFmtId="0" fontId="0" fillId="0" borderId="46" xfId="0" applyFill="1" applyBorder="1" applyAlignment="1">
      <alignment vertical="top" wrapText="1"/>
    </xf>
    <xf numFmtId="0" fontId="8" fillId="0" borderId="61" xfId="0" applyFont="1" applyFill="1" applyBorder="1" applyAlignment="1">
      <alignment vertical="top" wrapText="1"/>
    </xf>
    <xf numFmtId="0" fontId="8" fillId="0" borderId="60" xfId="0" applyFont="1" applyFill="1" applyBorder="1" applyAlignment="1">
      <alignment vertical="top" wrapText="1"/>
    </xf>
    <xf numFmtId="0" fontId="24" fillId="0" borderId="50" xfId="0" applyFont="1" applyFill="1" applyBorder="1" applyAlignment="1">
      <alignment horizontal="left" vertical="top" wrapText="1"/>
    </xf>
    <xf numFmtId="0" fontId="5" fillId="0" borderId="50" xfId="0" applyFont="1" applyFill="1" applyBorder="1" applyAlignment="1">
      <alignment horizontal="left" vertical="top" wrapText="1"/>
    </xf>
    <xf numFmtId="0" fontId="4" fillId="0" borderId="47" xfId="0" applyFont="1" applyFill="1" applyBorder="1" applyAlignment="1">
      <alignment horizontal="left" vertical="top" wrapText="1"/>
    </xf>
    <xf numFmtId="0" fontId="0" fillId="0" borderId="5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21" fillId="0" borderId="0" xfId="0" applyFont="1"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wrapText="1"/>
    </xf>
    <xf numFmtId="0" fontId="8" fillId="0" borderId="0" xfId="0" applyFont="1" applyFill="1" applyAlignment="1">
      <alignment wrapText="1"/>
    </xf>
    <xf numFmtId="0" fontId="27" fillId="0" borderId="0" xfId="0" applyFont="1" applyFill="1" applyAlignment="1">
      <alignment wrapText="1"/>
    </xf>
    <xf numFmtId="0" fontId="4" fillId="0" borderId="0" xfId="0" applyFont="1" applyFill="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horizontal="center" vertical="top" wrapText="1"/>
    </xf>
    <xf numFmtId="0" fontId="0" fillId="4" borderId="1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25" fillId="10" borderId="10" xfId="0" applyFont="1" applyFill="1" applyBorder="1" applyAlignment="1" applyProtection="1">
      <alignment horizontal="center" vertical="center" wrapText="1"/>
      <protection locked="0"/>
    </xf>
    <xf numFmtId="0" fontId="25" fillId="10" borderId="12" xfId="0" applyFont="1" applyFill="1" applyBorder="1" applyAlignment="1" applyProtection="1">
      <alignment horizontal="center" vertical="center" wrapText="1"/>
      <protection locked="0"/>
    </xf>
    <xf numFmtId="0" fontId="0" fillId="0" borderId="0" xfId="0" applyAlignment="1">
      <alignment horizontal="left" vertical="top" wrapText="1"/>
    </xf>
    <xf numFmtId="0" fontId="6" fillId="0" borderId="44" xfId="0" applyFont="1" applyBorder="1" applyAlignment="1">
      <alignment horizontal="left" vertical="top" wrapText="1"/>
    </xf>
    <xf numFmtId="0" fontId="6" fillId="0" borderId="63" xfId="0" applyFont="1" applyBorder="1" applyAlignment="1">
      <alignment horizontal="left" vertical="top" wrapText="1"/>
    </xf>
    <xf numFmtId="0" fontId="6" fillId="0" borderId="48" xfId="0" applyFont="1" applyBorder="1" applyAlignment="1">
      <alignment horizontal="left" vertical="top" wrapText="1"/>
    </xf>
    <xf numFmtId="0" fontId="6" fillId="0" borderId="5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5" fillId="10" borderId="1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0" fillId="0" borderId="2" xfId="0" applyBorder="1" applyAlignment="1">
      <alignment vertical="center" wrapText="1"/>
    </xf>
    <xf numFmtId="0" fontId="0" fillId="0" borderId="7" xfId="0" applyFont="1" applyBorder="1" applyAlignment="1">
      <alignment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37" fillId="12" borderId="18" xfId="0" applyFont="1" applyFill="1" applyBorder="1" applyAlignment="1">
      <alignment horizontal="center" vertical="center"/>
    </xf>
    <xf numFmtId="0" fontId="37" fillId="12" borderId="19" xfId="0" applyFont="1" applyFill="1" applyBorder="1" applyAlignment="1">
      <alignment horizontal="center" vertical="center"/>
    </xf>
    <xf numFmtId="0" fontId="37" fillId="12" borderId="20" xfId="0" applyFont="1" applyFill="1" applyBorder="1" applyAlignment="1">
      <alignment horizontal="center" vertical="center"/>
    </xf>
    <xf numFmtId="0" fontId="14" fillId="13" borderId="18" xfId="0" applyFont="1" applyFill="1" applyBorder="1" applyAlignment="1">
      <alignment horizontal="center" vertic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20" fillId="14" borderId="18" xfId="0" applyFont="1" applyFill="1" applyBorder="1" applyAlignment="1">
      <alignment horizontal="center" vertical="center"/>
    </xf>
    <xf numFmtId="0" fontId="20" fillId="14" borderId="37" xfId="0" applyFont="1" applyFill="1" applyBorder="1" applyAlignment="1">
      <alignment horizontal="center" vertical="center"/>
    </xf>
    <xf numFmtId="0" fontId="38" fillId="11" borderId="18"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0" xfId="0" applyFont="1" applyFill="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164"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center" vertical="center"/>
    </xf>
    <xf numFmtId="164" fontId="14" fillId="13" borderId="20"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vertical="center" wrapText="1"/>
    </xf>
    <xf numFmtId="0" fontId="14" fillId="0" borderId="6" xfId="0" applyFont="1" applyBorder="1" applyAlignment="1">
      <alignment horizontal="center" vertical="center"/>
    </xf>
    <xf numFmtId="0" fontId="0" fillId="0" borderId="33" xfId="0" applyBorder="1" applyAlignment="1">
      <alignment vertical="center" wrapText="1"/>
    </xf>
    <xf numFmtId="0" fontId="14" fillId="0" borderId="25" xfId="0" applyFont="1" applyBorder="1" applyAlignment="1">
      <alignment horizontal="center" vertical="center"/>
    </xf>
    <xf numFmtId="0" fontId="14" fillId="0" borderId="34" xfId="0" applyFont="1" applyBorder="1" applyAlignment="1">
      <alignment horizontal="center" vertical="center"/>
    </xf>
    <xf numFmtId="1" fontId="23" fillId="11" borderId="4" xfId="0" applyNumberFormat="1" applyFont="1" applyFill="1" applyBorder="1" applyAlignment="1">
      <alignment horizontal="center" vertical="center"/>
    </xf>
    <xf numFmtId="1" fontId="23" fillId="11" borderId="9" xfId="0" applyNumberFormat="1" applyFont="1" applyFill="1" applyBorder="1" applyAlignment="1">
      <alignment horizontal="center" vertical="center"/>
    </xf>
    <xf numFmtId="0" fontId="39" fillId="12" borderId="2" xfId="0" applyFont="1" applyFill="1" applyBorder="1" applyAlignment="1">
      <alignment horizontal="center" vertical="center"/>
    </xf>
    <xf numFmtId="0" fontId="39" fillId="12" borderId="3" xfId="0" applyFont="1" applyFill="1" applyBorder="1" applyAlignment="1">
      <alignment horizontal="center" vertical="center"/>
    </xf>
    <xf numFmtId="0" fontId="39" fillId="12" borderId="4" xfId="0" applyFont="1" applyFill="1" applyBorder="1" applyAlignment="1">
      <alignment horizontal="center" vertical="center"/>
    </xf>
    <xf numFmtId="0" fontId="41" fillId="12" borderId="7" xfId="0" applyFont="1" applyFill="1" applyBorder="1" applyAlignment="1">
      <alignment horizontal="center" vertical="center"/>
    </xf>
    <xf numFmtId="0" fontId="41" fillId="12" borderId="8" xfId="0" applyFont="1" applyFill="1" applyBorder="1" applyAlignment="1">
      <alignment horizontal="center" vertical="center"/>
    </xf>
    <xf numFmtId="0" fontId="41" fillId="12" borderId="9"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3" xfId="0" applyFont="1" applyFill="1" applyBorder="1" applyAlignment="1">
      <alignment horizontal="center" vertical="center" wrapText="1"/>
    </xf>
  </cellXfs>
  <cellStyles count="3">
    <cellStyle name="Comma" xfId="1" builtinId="3"/>
    <cellStyle name="Hyperlink" xfId="2" builtinId="8"/>
    <cellStyle name="Normal" xfId="0" builtinId="0"/>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336699"/>
      <color rgb="FFF09456"/>
      <color rgb="FF3D6DC3"/>
      <color rgb="FFFFFFCC"/>
      <color rgb="FFFFFF99"/>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rabiesalliance.org/media/news/the-global-framework-for-dog-mediated-rabies-elimination"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6</xdr:col>
      <xdr:colOff>106269</xdr:colOff>
      <xdr:row>32</xdr:row>
      <xdr:rowOff>237725</xdr:rowOff>
    </xdr:from>
    <xdr:to>
      <xdr:col>20</xdr:col>
      <xdr:colOff>149675</xdr:colOff>
      <xdr:row>55</xdr:row>
      <xdr:rowOff>30611</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4406126" y="9073296"/>
          <a:ext cx="9586549" cy="5634886"/>
          <a:chOff x="4695826" y="5179543"/>
          <a:chExt cx="8537523" cy="5477444"/>
        </a:xfrm>
      </xdr:grpSpPr>
      <xdr:grpSp>
        <xdr:nvGrpSpPr>
          <xdr:cNvPr id="5" name="Group 4">
            <a:extLst>
              <a:ext uri="{FF2B5EF4-FFF2-40B4-BE49-F238E27FC236}">
                <a16:creationId xmlns:a16="http://schemas.microsoft.com/office/drawing/2014/main" id="{00000000-0008-0000-0000-000005000000}"/>
              </a:ext>
            </a:extLst>
          </xdr:cNvPr>
          <xdr:cNvGrpSpPr/>
        </xdr:nvGrpSpPr>
        <xdr:grpSpPr>
          <a:xfrm>
            <a:off x="4695826" y="5179543"/>
            <a:ext cx="8537523" cy="5477444"/>
            <a:chOff x="6264649" y="5190749"/>
            <a:chExt cx="8537523" cy="5477444"/>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267225" y="5190749"/>
              <a:ext cx="8534947" cy="365760"/>
            </a:xfrm>
            <a:prstGeom prst="rect">
              <a:avLst/>
            </a:prstGeom>
            <a:solidFill>
              <a:srgbClr val="F09456"/>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400"/>
                <a:t>Please</a:t>
              </a:r>
              <a:r>
                <a:rPr lang="en-PH" sz="1400" baseline="0"/>
                <a:t> read the following before you start using the SARE tool:</a:t>
              </a:r>
              <a:endParaRPr lang="en-PH" sz="1400" b="0" baseline="0"/>
            </a:p>
          </xdr:txBody>
        </xdr:sp>
        <xdr:grpSp>
          <xdr:nvGrpSpPr>
            <xdr:cNvPr id="10" name="Group 9">
              <a:extLst>
                <a:ext uri="{FF2B5EF4-FFF2-40B4-BE49-F238E27FC236}">
                  <a16:creationId xmlns:a16="http://schemas.microsoft.com/office/drawing/2014/main" id="{00000000-0008-0000-0000-00000A000000}"/>
                </a:ext>
              </a:extLst>
            </xdr:cNvPr>
            <xdr:cNvGrpSpPr/>
          </xdr:nvGrpSpPr>
          <xdr:grpSpPr>
            <a:xfrm>
              <a:off x="6264649" y="5591733"/>
              <a:ext cx="8527117" cy="5076460"/>
              <a:chOff x="2073649" y="5468666"/>
              <a:chExt cx="8527116" cy="5165914"/>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073649" y="5468666"/>
                <a:ext cx="8527116" cy="5165914"/>
              </a:xfrm>
              <a:prstGeom prst="rect">
                <a:avLst/>
              </a:prstGeom>
              <a:solidFill>
                <a:schemeClr val="accent5">
                  <a:lumMod val="60000"/>
                  <a:lumOff val="40000"/>
                </a:schemeClr>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endParaRPr lang="en-PH">
                  <a:effectLst/>
                </a:endParaRPr>
              </a:p>
              <a:p>
                <a:endParaRPr lang="en-PH" sz="1100"/>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mc:AlternateContent xmlns:mc="http://schemas.openxmlformats.org/markup-compatibility/2006">
    <mc:Choice xmlns:a14="http://schemas.microsoft.com/office/drawing/2010/main" Requires="a14">
      <xdr:twoCellAnchor>
        <xdr:from>
          <xdr:col>14</xdr:col>
          <xdr:colOff>266700</xdr:colOff>
          <xdr:row>50</xdr:row>
          <xdr:rowOff>76200</xdr:rowOff>
        </xdr:from>
        <xdr:to>
          <xdr:col>18</xdr:col>
          <xdr:colOff>215900</xdr:colOff>
          <xdr:row>53</xdr:row>
          <xdr:rowOff>76200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200" b="1" i="0" u="none" strike="noStrike" baseline="0">
                  <a:solidFill>
                    <a:srgbClr val="800000"/>
                  </a:solidFill>
                  <a:latin typeface="Calibri" pitchFamily="2" charset="0"/>
                  <a:cs typeface="Calibri" pitchFamily="2" charset="0"/>
                </a:rPr>
                <a:t> I have read and understood the statements above.</a:t>
              </a:r>
            </a:p>
          </xdr:txBody>
        </xdr:sp>
        <xdr:clientData/>
      </xdr:twoCellAnchor>
    </mc:Choice>
    <mc:Fallback/>
  </mc:AlternateContent>
  <xdr:twoCellAnchor editAs="oneCell">
    <xdr:from>
      <xdr:col>10</xdr:col>
      <xdr:colOff>149678</xdr:colOff>
      <xdr:row>10</xdr:row>
      <xdr:rowOff>46426</xdr:rowOff>
    </xdr:from>
    <xdr:to>
      <xdr:col>18</xdr:col>
      <xdr:colOff>353784</xdr:colOff>
      <xdr:row>31</xdr:row>
      <xdr:rowOff>76998</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400462"/>
          <a:ext cx="4884964" cy="5881643"/>
        </a:xfrm>
        <a:prstGeom prst="rect">
          <a:avLst/>
        </a:prstGeom>
        <a:noFill/>
        <a:ln w="57150">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119183</xdr:colOff>
      <xdr:row>0</xdr:row>
      <xdr:rowOff>171527</xdr:rowOff>
    </xdr:from>
    <xdr:to>
      <xdr:col>22</xdr:col>
      <xdr:colOff>225720</xdr:colOff>
      <xdr:row>2</xdr:row>
      <xdr:rowOff>568299</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806469" y="171527"/>
          <a:ext cx="13568537" cy="832201"/>
          <a:chOff x="894790" y="266777"/>
          <a:chExt cx="12148858" cy="832201"/>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94790" y="266777"/>
            <a:ext cx="12148858" cy="527239"/>
          </a:xfrm>
          <a:prstGeom prst="rect">
            <a:avLst/>
          </a:prstGeom>
          <a:solidFill>
            <a:schemeClr val="accent2">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The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tepwise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A</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pproach towards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R</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abies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E</a:t>
            </a:r>
            <a:r>
              <a:rPr lang="en-PH" sz="16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limination</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t>
            </a:r>
            <a:r>
              <a:rPr lang="en-PH"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a:t>
            </a:r>
            <a:endParaRPr lang="en-PH" sz="14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907678" y="805224"/>
            <a:ext cx="12125268" cy="293754"/>
          </a:xfrm>
          <a:prstGeom prst="rect">
            <a:avLst/>
          </a:prstGeom>
          <a:solidFill>
            <a:schemeClr val="accent1">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A planning and</a:t>
            </a:r>
            <a:r>
              <a:rPr lang="en-PH" sz="1400" b="0" baseline="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 evaluation tool</a:t>
            </a:r>
            <a:endPar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0</xdr:col>
      <xdr:colOff>377800</xdr:colOff>
      <xdr:row>12</xdr:row>
      <xdr:rowOff>149678</xdr:rowOff>
    </xdr:from>
    <xdr:to>
      <xdr:col>10</xdr:col>
      <xdr:colOff>13608</xdr:colOff>
      <xdr:row>28</xdr:row>
      <xdr:rowOff>503464</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77800" y="2961821"/>
          <a:ext cx="6947379" cy="4762500"/>
          <a:chOff x="527478" y="2735036"/>
          <a:chExt cx="6153629" cy="4680857"/>
        </a:xfrm>
      </xdr:grpSpPr>
      <xdr:pic>
        <xdr:nvPicPr>
          <xdr:cNvPr id="41" name="Picture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89631" y="2735036"/>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608849" y="4000500"/>
            <a:ext cx="1295879" cy="9285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65896" y="5232348"/>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527478" y="6443385"/>
            <a:ext cx="1295879" cy="9285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714935" y="2842373"/>
            <a:ext cx="5966172" cy="156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t>SARE </a:t>
            </a:r>
            <a:r>
              <a:rPr lang="en-PH" sz="1100">
                <a:solidFill>
                  <a:schemeClr val="dk1"/>
                </a:solidFill>
                <a:effectLst/>
                <a:latin typeface="+mn-lt"/>
                <a:ea typeface="+mn-ea"/>
                <a:cs typeface="+mn-cs"/>
              </a:rPr>
              <a:t>may serve as a self-assessment and a practical guide in developing a national rabies program and to successfully implement the different described stages. It helps to achieve the goals set out in the Global Framework (see diagram on the right). </a:t>
            </a:r>
            <a:r>
              <a:rPr lang="en-PH" sz="1100"/>
              <a:t>This tool is not prescriptive and it is not intended to replace existing regional or national rabies control strategies.</a:t>
            </a:r>
          </a:p>
        </xdr:txBody>
      </xdr:sp>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740930" y="5374822"/>
            <a:ext cx="526504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when used with the Rabies Blueprint provides guidance on the next steps needed and the institutional responsibilities concerning each activity and who might carry out the work.</a:t>
            </a: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744779" y="6588580"/>
            <a:ext cx="5289930" cy="82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This tool will be most effective when used along with the SARE manual, which explains the steps and outlines key activities needed to progress along the stages. </a:t>
            </a:r>
          </a:p>
        </xdr:txBody>
      </xdr:sp>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748622" y="4128408"/>
            <a:ext cx="5415365" cy="1055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provides measurable steps, designed as a logical flow of activities, to progress from Stage 0 (S0), being endemic for rabies, to Stage 5 (S5), which is freedom from dog-transmitted rabies. </a:t>
            </a:r>
          </a:p>
        </xdr:txBody>
      </xdr:sp>
    </xdr:grpSp>
    <xdr:clientData/>
  </xdr:twoCellAnchor>
  <xdr:twoCellAnchor>
    <xdr:from>
      <xdr:col>3</xdr:col>
      <xdr:colOff>81642</xdr:colOff>
      <xdr:row>3</xdr:row>
      <xdr:rowOff>149677</xdr:rowOff>
    </xdr:from>
    <xdr:to>
      <xdr:col>21</xdr:col>
      <xdr:colOff>54430</xdr:colOff>
      <xdr:row>9</xdr:row>
      <xdr:rowOff>37030</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422071" y="1165677"/>
          <a:ext cx="12128502" cy="1084782"/>
          <a:chOff x="1592035" y="1197427"/>
          <a:chExt cx="10844895" cy="1030353"/>
        </a:xfrm>
      </xdr:grpSpPr>
      <xdr:pic>
        <xdr:nvPicPr>
          <xdr:cNvPr id="57" name="Picture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a:off x="1592035" y="1197427"/>
            <a:ext cx="176893" cy="1030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Picture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flipH="1">
            <a:off x="12260037" y="1197436"/>
            <a:ext cx="176893" cy="103034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687286" y="1333500"/>
            <a:ext cx="763360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400"/>
              <a:t>The Stepwise Approach towards Rabies Elimination (SARE) has been developed as a template that countries may use to develop activities and measure progress towards a national programme and strategy for sustainable rabies prevention, control and eventually elimination. </a:t>
            </a:r>
          </a:p>
        </xdr:txBody>
      </xdr:sp>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9416142" y="1428749"/>
            <a:ext cx="302078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400">
                <a:solidFill>
                  <a:schemeClr val="dk1"/>
                </a:solidFill>
                <a:effectLst/>
                <a:latin typeface="+mn-lt"/>
                <a:ea typeface="+mn-ea"/>
                <a:cs typeface="+mn-cs"/>
              </a:rPr>
              <a:t>This tool focuses on the prevention of dog-transmitted human rabies.</a:t>
            </a:r>
            <a:endParaRPr lang="en-PH" sz="1400">
              <a:effectLst/>
            </a:endParaRPr>
          </a:p>
        </xdr:txBody>
      </xdr:sp>
    </xdr:grpSp>
    <xdr:clientData/>
  </xdr:twoCellAnchor>
  <xdr:twoCellAnchor editAs="oneCell">
    <xdr:from>
      <xdr:col>19</xdr:col>
      <xdr:colOff>571500</xdr:colOff>
      <xdr:row>11</xdr:row>
      <xdr:rowOff>13607</xdr:rowOff>
    </xdr:from>
    <xdr:to>
      <xdr:col>25</xdr:col>
      <xdr:colOff>289832</xdr:colOff>
      <xdr:row>29</xdr:row>
      <xdr:rowOff>287111</xdr:rowOff>
    </xdr:to>
    <xdr:pic>
      <xdr:nvPicPr>
        <xdr:cNvPr id="48" name="Picture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55286" y="2558143"/>
          <a:ext cx="3228975" cy="534896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312962</xdr:colOff>
      <xdr:row>27</xdr:row>
      <xdr:rowOff>380999</xdr:rowOff>
    </xdr:from>
    <xdr:to>
      <xdr:col>24</xdr:col>
      <xdr:colOff>163284</xdr:colOff>
      <xdr:row>28</xdr:row>
      <xdr:rowOff>394606</xdr:rowOff>
    </xdr:to>
    <xdr:sp macro="" textlink="">
      <xdr:nvSpPr>
        <xdr:cNvPr id="24" name="TextBox 23">
          <a:hlinkClick xmlns:r="http://schemas.openxmlformats.org/officeDocument/2006/relationships" r:id="rId6"/>
          <a:extLst>
            <a:ext uri="{FF2B5EF4-FFF2-40B4-BE49-F238E27FC236}">
              <a16:creationId xmlns:a16="http://schemas.microsoft.com/office/drawing/2014/main" id="{00000000-0008-0000-0000-000018000000}"/>
            </a:ext>
          </a:extLst>
        </xdr:cNvPr>
        <xdr:cNvSpPr txBox="1"/>
      </xdr:nvSpPr>
      <xdr:spPr>
        <a:xfrm>
          <a:off x="13266962" y="6939642"/>
          <a:ext cx="1605643" cy="517071"/>
        </a:xfrm>
        <a:prstGeom prst="rect">
          <a:avLst/>
        </a:prstGeom>
        <a:solidFill>
          <a:schemeClr val="lt1"/>
        </a:solidFill>
        <a:ln w="9525" cmpd="sng">
          <a:noFill/>
        </a:ln>
        <a:effectLst>
          <a:outerShdw blurRad="50800" dist="38100" dir="2700000" algn="t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a:solidFill>
                <a:schemeClr val="accent1">
                  <a:lumMod val="50000"/>
                </a:schemeClr>
              </a:solidFill>
              <a:latin typeface="Arial Narrow" panose="020B0606020202030204" pitchFamily="34" charset="0"/>
            </a:rPr>
            <a:t>Click here for more information on STOP-R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6</xdr:col>
      <xdr:colOff>66674</xdr:colOff>
      <xdr:row>8</xdr:row>
      <xdr:rowOff>57150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6</xdr:col>
      <xdr:colOff>66675</xdr:colOff>
      <xdr:row>18</xdr:row>
      <xdr:rowOff>57150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6</xdr:col>
      <xdr:colOff>66675</xdr:colOff>
      <xdr:row>13</xdr:row>
      <xdr:rowOff>57150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6</xdr:col>
      <xdr:colOff>66675</xdr:colOff>
      <xdr:row>3</xdr:row>
      <xdr:rowOff>57151</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editAs="oneCell">
    <xdr:from>
      <xdr:col>5</xdr:col>
      <xdr:colOff>2501900</xdr:colOff>
      <xdr:row>17</xdr:row>
      <xdr:rowOff>12700</xdr:rowOff>
    </xdr:from>
    <xdr:to>
      <xdr:col>5</xdr:col>
      <xdr:colOff>2705100</xdr:colOff>
      <xdr:row>17</xdr:row>
      <xdr:rowOff>330200</xdr:rowOff>
    </xdr:to>
    <xdr:sp macro="" textlink="">
      <xdr:nvSpPr>
        <xdr:cNvPr id="2051" name="DTPicker3"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7</xdr:row>
      <xdr:rowOff>330200</xdr:rowOff>
    </xdr:to>
    <xdr:sp macro="" textlink="">
      <xdr:nvSpPr>
        <xdr:cNvPr id="2049" name="DTPicker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12</xdr:row>
      <xdr:rowOff>12700</xdr:rowOff>
    </xdr:from>
    <xdr:to>
      <xdr:col>5</xdr:col>
      <xdr:colOff>2705100</xdr:colOff>
      <xdr:row>12</xdr:row>
      <xdr:rowOff>330200</xdr:rowOff>
    </xdr:to>
    <xdr:sp macro="" textlink="">
      <xdr:nvSpPr>
        <xdr:cNvPr id="2050" name="DTPicker2"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7</xdr:row>
      <xdr:rowOff>330200</xdr:rowOff>
    </xdr:to>
    <xdr:pic>
      <xdr:nvPicPr>
        <xdr:cNvPr id="5" name="DTPicker1">
          <a:extLst>
            <a:ext uri="{FF2B5EF4-FFF2-40B4-BE49-F238E27FC236}">
              <a16:creationId xmlns:a16="http://schemas.microsoft.com/office/drawing/2014/main" id="{00000000-0008-0000-0200-00000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0" y="1917700"/>
          <a:ext cx="203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12</xdr:row>
      <xdr:rowOff>12700</xdr:rowOff>
    </xdr:from>
    <xdr:to>
      <xdr:col>5</xdr:col>
      <xdr:colOff>2705100</xdr:colOff>
      <xdr:row>12</xdr:row>
      <xdr:rowOff>330200</xdr:rowOff>
    </xdr:to>
    <xdr:pic>
      <xdr:nvPicPr>
        <xdr:cNvPr id="7" name="DTPicker2">
          <a:extLst>
            <a:ext uri="{FF2B5EF4-FFF2-40B4-BE49-F238E27FC236}">
              <a16:creationId xmlns:a16="http://schemas.microsoft.com/office/drawing/2014/main" id="{00000000-0008-0000-0200-000007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00" y="34163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17</xdr:row>
      <xdr:rowOff>12700</xdr:rowOff>
    </xdr:from>
    <xdr:to>
      <xdr:col>5</xdr:col>
      <xdr:colOff>2705100</xdr:colOff>
      <xdr:row>17</xdr:row>
      <xdr:rowOff>330200</xdr:rowOff>
    </xdr:to>
    <xdr:pic>
      <xdr:nvPicPr>
        <xdr:cNvPr id="8" name="DTPicker3">
          <a:extLst>
            <a:ext uri="{FF2B5EF4-FFF2-40B4-BE49-F238E27FC236}">
              <a16:creationId xmlns:a16="http://schemas.microsoft.com/office/drawing/2014/main" id="{00000000-0008-0000-0200-000008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000" y="49276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INFORMATION, EDUCATION, AND COMMUNICATION</a:t>
          </a:r>
        </a:p>
      </xdr:txBody>
    </xdr:sp>
    <xdr:clientData/>
  </xdr:twoCellAnchor>
  <xdr:twoCellAnchor>
    <xdr:from>
      <xdr:col>0</xdr:col>
      <xdr:colOff>76200</xdr:colOff>
      <xdr:row>0</xdr:row>
      <xdr:rowOff>19050</xdr:rowOff>
    </xdr:from>
    <xdr:to>
      <xdr:col>1</xdr:col>
      <xdr:colOff>847725</xdr:colOff>
      <xdr:row>0</xdr:row>
      <xdr:rowOff>647700</xdr:rowOff>
    </xdr:to>
    <xdr:grpSp>
      <xdr:nvGrpSpPr>
        <xdr:cNvPr id="36" name="Group 35">
          <a:extLst>
            <a:ext uri="{FF2B5EF4-FFF2-40B4-BE49-F238E27FC236}">
              <a16:creationId xmlns:a16="http://schemas.microsoft.com/office/drawing/2014/main" id="{00000000-0008-0000-0400-000024000000}"/>
            </a:ext>
          </a:extLst>
        </xdr:cNvPr>
        <xdr:cNvGrpSpPr/>
      </xdr:nvGrpSpPr>
      <xdr:grpSpPr>
        <a:xfrm>
          <a:off x="76200" y="19050"/>
          <a:ext cx="1472565" cy="628650"/>
          <a:chOff x="0" y="0"/>
          <a:chExt cx="1381125" cy="628650"/>
        </a:xfrm>
      </xdr:grpSpPr>
      <xdr:sp macro="" textlink="">
        <xdr:nvSpPr>
          <xdr:cNvPr id="37" name="Rectangle 36">
            <a:extLst>
              <a:ext uri="{FF2B5EF4-FFF2-40B4-BE49-F238E27FC236}">
                <a16:creationId xmlns:a16="http://schemas.microsoft.com/office/drawing/2014/main" id="{00000000-0008-0000-0400-000025000000}"/>
              </a:ext>
            </a:extLst>
          </xdr:cNvPr>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38" name="Group 37">
            <a:extLst>
              <a:ext uri="{FF2B5EF4-FFF2-40B4-BE49-F238E27FC236}">
                <a16:creationId xmlns:a16="http://schemas.microsoft.com/office/drawing/2014/main" id="{00000000-0008-0000-0400-000026000000}"/>
              </a:ext>
            </a:extLst>
          </xdr:cNvPr>
          <xdr:cNvGrpSpPr/>
        </xdr:nvGrpSpPr>
        <xdr:grpSpPr>
          <a:xfrm>
            <a:off x="0" y="0"/>
            <a:ext cx="1381125" cy="628650"/>
            <a:chOff x="0" y="0"/>
            <a:chExt cx="1381125" cy="628650"/>
          </a:xfrm>
        </xdr:grpSpPr>
        <xdr:sp macro="" textlink="">
          <xdr:nvSpPr>
            <xdr:cNvPr id="39" name="Text Box 8">
              <a:extLst>
                <a:ext uri="{FF2B5EF4-FFF2-40B4-BE49-F238E27FC236}">
                  <a16:creationId xmlns:a16="http://schemas.microsoft.com/office/drawing/2014/main" id="{00000000-0008-0000-0400-000027000000}"/>
                </a:ext>
              </a:extLst>
            </xdr:cNvPr>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40" name="Text Box 9">
              <a:extLst>
                <a:ext uri="{FF2B5EF4-FFF2-40B4-BE49-F238E27FC236}">
                  <a16:creationId xmlns:a16="http://schemas.microsoft.com/office/drawing/2014/main" id="{00000000-0008-0000-0400-000028000000}"/>
                </a:ext>
              </a:extLst>
            </xdr:cNvPr>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41" name="Text Box 10">
              <a:extLst>
                <a:ext uri="{FF2B5EF4-FFF2-40B4-BE49-F238E27FC236}">
                  <a16:creationId xmlns:a16="http://schemas.microsoft.com/office/drawing/2014/main" id="{00000000-0008-0000-0400-000029000000}"/>
                </a:ext>
              </a:extLst>
            </xdr:cNvPr>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42" name="Text Box 11">
              <a:extLst>
                <a:ext uri="{FF2B5EF4-FFF2-40B4-BE49-F238E27FC236}">
                  <a16:creationId xmlns:a16="http://schemas.microsoft.com/office/drawing/2014/main" id="{00000000-0008-0000-0400-00002A000000}"/>
                </a:ext>
              </a:extLst>
            </xdr:cNvPr>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43" name="Text Box 12">
              <a:extLst>
                <a:ext uri="{FF2B5EF4-FFF2-40B4-BE49-F238E27FC236}">
                  <a16:creationId xmlns:a16="http://schemas.microsoft.com/office/drawing/2014/main" id="{00000000-0008-0000-0400-00002B000000}"/>
                </a:ext>
              </a:extLst>
            </xdr:cNvPr>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44" name="Text Box 13">
              <a:extLst>
                <a:ext uri="{FF2B5EF4-FFF2-40B4-BE49-F238E27FC236}">
                  <a16:creationId xmlns:a16="http://schemas.microsoft.com/office/drawing/2014/main" id="{00000000-0008-0000-0400-00002C000000}"/>
                </a:ext>
              </a:extLst>
            </xdr:cNvPr>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19050</xdr:rowOff>
    </xdr:from>
    <xdr:to>
      <xdr:col>2</xdr:col>
      <xdr:colOff>666750</xdr:colOff>
      <xdr:row>0</xdr:row>
      <xdr:rowOff>647700</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76200" y="19050"/>
          <a:ext cx="1494790" cy="628650"/>
          <a:chOff x="0" y="0"/>
          <a:chExt cx="1381125" cy="628650"/>
        </a:xfrm>
      </xdr:grpSpPr>
      <xdr:sp macro="" textlink="">
        <xdr:nvSpPr>
          <xdr:cNvPr id="13" name="Rectangle 12">
            <a:extLst>
              <a:ext uri="{FF2B5EF4-FFF2-40B4-BE49-F238E27FC236}">
                <a16:creationId xmlns:a16="http://schemas.microsoft.com/office/drawing/2014/main" id="{00000000-0008-0000-0500-00000D000000}"/>
              </a:ext>
            </a:extLst>
          </xdr:cNvPr>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14" name="Group 13">
            <a:extLst>
              <a:ext uri="{FF2B5EF4-FFF2-40B4-BE49-F238E27FC236}">
                <a16:creationId xmlns:a16="http://schemas.microsoft.com/office/drawing/2014/main" id="{00000000-0008-0000-0500-00000E000000}"/>
              </a:ext>
            </a:extLst>
          </xdr:cNvPr>
          <xdr:cNvGrpSpPr/>
        </xdr:nvGrpSpPr>
        <xdr:grpSpPr>
          <a:xfrm>
            <a:off x="0" y="0"/>
            <a:ext cx="1381125" cy="628650"/>
            <a:chOff x="0" y="0"/>
            <a:chExt cx="1381125" cy="628650"/>
          </a:xfrm>
        </xdr:grpSpPr>
        <xdr:sp macro="" textlink="">
          <xdr:nvSpPr>
            <xdr:cNvPr id="15" name="Text Box 8">
              <a:extLst>
                <a:ext uri="{FF2B5EF4-FFF2-40B4-BE49-F238E27FC236}">
                  <a16:creationId xmlns:a16="http://schemas.microsoft.com/office/drawing/2014/main" id="{00000000-0008-0000-0500-00000F000000}"/>
                </a:ext>
              </a:extLst>
            </xdr:cNvPr>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9">
              <a:extLst>
                <a:ext uri="{FF2B5EF4-FFF2-40B4-BE49-F238E27FC236}">
                  <a16:creationId xmlns:a16="http://schemas.microsoft.com/office/drawing/2014/main" id="{00000000-0008-0000-0500-000010000000}"/>
                </a:ext>
              </a:extLst>
            </xdr:cNvPr>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10">
              <a:extLst>
                <a:ext uri="{FF2B5EF4-FFF2-40B4-BE49-F238E27FC236}">
                  <a16:creationId xmlns:a16="http://schemas.microsoft.com/office/drawing/2014/main" id="{00000000-0008-0000-0500-000011000000}"/>
                </a:ext>
              </a:extLst>
            </xdr:cNvPr>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11">
              <a:extLst>
                <a:ext uri="{FF2B5EF4-FFF2-40B4-BE49-F238E27FC236}">
                  <a16:creationId xmlns:a16="http://schemas.microsoft.com/office/drawing/2014/main" id="{00000000-0008-0000-0500-000012000000}"/>
                </a:ext>
              </a:extLst>
            </xdr:cNvPr>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12">
              <a:extLst>
                <a:ext uri="{FF2B5EF4-FFF2-40B4-BE49-F238E27FC236}">
                  <a16:creationId xmlns:a16="http://schemas.microsoft.com/office/drawing/2014/main" id="{00000000-0008-0000-0500-000013000000}"/>
                </a:ext>
              </a:extLst>
            </xdr:cNvPr>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0" name="Text Box 13">
              <a:extLst>
                <a:ext uri="{FF2B5EF4-FFF2-40B4-BE49-F238E27FC236}">
                  <a16:creationId xmlns:a16="http://schemas.microsoft.com/office/drawing/2014/main" id="{00000000-0008-0000-0500-000014000000}"/>
                </a:ext>
              </a:extLst>
            </xdr:cNvPr>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twoCellAnchor>
    <xdr:from>
      <xdr:col>2</xdr:col>
      <xdr:colOff>771525</xdr:colOff>
      <xdr:row>0</xdr:row>
      <xdr:rowOff>66675</xdr:rowOff>
    </xdr:from>
    <xdr:to>
      <xdr:col>3</xdr:col>
      <xdr:colOff>657225</xdr:colOff>
      <xdr:row>0</xdr:row>
      <xdr:rowOff>666750</xdr:rowOff>
    </xdr:to>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DOG POPULATION RELATED</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2" name="Group 11">
          <a:extLst>
            <a:ext uri="{FF2B5EF4-FFF2-40B4-BE49-F238E27FC236}">
              <a16:creationId xmlns:a16="http://schemas.microsoft.com/office/drawing/2014/main" id="{00000000-0008-0000-0600-00000C000000}"/>
            </a:ext>
          </a:extLst>
        </xdr:cNvPr>
        <xdr:cNvGrpSpPr/>
      </xdr:nvGrpSpPr>
      <xdr:grpSpPr>
        <a:xfrm>
          <a:off x="47625" y="0"/>
          <a:ext cx="1501140" cy="647700"/>
          <a:chOff x="0" y="-9525"/>
          <a:chExt cx="1409700" cy="647700"/>
        </a:xfrm>
      </xdr:grpSpPr>
      <xdr:sp macro="" textlink="">
        <xdr:nvSpPr>
          <xdr:cNvPr id="13" name="Rectangle 12">
            <a:extLst>
              <a:ext uri="{FF2B5EF4-FFF2-40B4-BE49-F238E27FC236}">
                <a16:creationId xmlns:a16="http://schemas.microsoft.com/office/drawing/2014/main" id="{00000000-0008-0000-0600-00000D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4" name="Text Box 21">
            <a:extLst>
              <a:ext uri="{FF2B5EF4-FFF2-40B4-BE49-F238E27FC236}">
                <a16:creationId xmlns:a16="http://schemas.microsoft.com/office/drawing/2014/main" id="{00000000-0008-0000-0600-00000E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2">
            <a:extLst>
              <a:ext uri="{FF2B5EF4-FFF2-40B4-BE49-F238E27FC236}">
                <a16:creationId xmlns:a16="http://schemas.microsoft.com/office/drawing/2014/main" id="{00000000-0008-0000-0600-00000F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3">
            <a:extLst>
              <a:ext uri="{FF2B5EF4-FFF2-40B4-BE49-F238E27FC236}">
                <a16:creationId xmlns:a16="http://schemas.microsoft.com/office/drawing/2014/main" id="{00000000-0008-0000-0600-000010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4">
            <a:extLst>
              <a:ext uri="{FF2B5EF4-FFF2-40B4-BE49-F238E27FC236}">
                <a16:creationId xmlns:a16="http://schemas.microsoft.com/office/drawing/2014/main" id="{00000000-0008-0000-0600-000011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5">
            <a:extLst>
              <a:ext uri="{FF2B5EF4-FFF2-40B4-BE49-F238E27FC236}">
                <a16:creationId xmlns:a16="http://schemas.microsoft.com/office/drawing/2014/main" id="{00000000-0008-0000-0600-000012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26">
            <a:extLst>
              <a:ext uri="{FF2B5EF4-FFF2-40B4-BE49-F238E27FC236}">
                <a16:creationId xmlns:a16="http://schemas.microsoft.com/office/drawing/2014/main" id="{00000000-0008-0000-0600-000013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PREVENTION AND CONTROL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1" name="Group 10">
          <a:extLst>
            <a:ext uri="{FF2B5EF4-FFF2-40B4-BE49-F238E27FC236}">
              <a16:creationId xmlns:a16="http://schemas.microsoft.com/office/drawing/2014/main" id="{00000000-0008-0000-0700-00000B000000}"/>
            </a:ext>
          </a:extLst>
        </xdr:cNvPr>
        <xdr:cNvGrpSpPr/>
      </xdr:nvGrpSpPr>
      <xdr:grpSpPr>
        <a:xfrm>
          <a:off x="47625" y="0"/>
          <a:ext cx="1501140" cy="647700"/>
          <a:chOff x="0" y="-9525"/>
          <a:chExt cx="1409700" cy="647700"/>
        </a:xfrm>
      </xdr:grpSpPr>
      <xdr:sp macro="" textlink="">
        <xdr:nvSpPr>
          <xdr:cNvPr id="12" name="Rectangle 11">
            <a:extLst>
              <a:ext uri="{FF2B5EF4-FFF2-40B4-BE49-F238E27FC236}">
                <a16:creationId xmlns:a16="http://schemas.microsoft.com/office/drawing/2014/main" id="{00000000-0008-0000-0700-00000C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a:extLst>
              <a:ext uri="{FF2B5EF4-FFF2-40B4-BE49-F238E27FC236}">
                <a16:creationId xmlns:a16="http://schemas.microsoft.com/office/drawing/2014/main" id="{00000000-0008-0000-0700-00000D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a:extLst>
              <a:ext uri="{FF2B5EF4-FFF2-40B4-BE49-F238E27FC236}">
                <a16:creationId xmlns:a16="http://schemas.microsoft.com/office/drawing/2014/main" id="{00000000-0008-0000-0700-00000E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a:extLst>
              <a:ext uri="{FF2B5EF4-FFF2-40B4-BE49-F238E27FC236}">
                <a16:creationId xmlns:a16="http://schemas.microsoft.com/office/drawing/2014/main" id="{00000000-0008-0000-0700-00000F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a:extLst>
              <a:ext uri="{FF2B5EF4-FFF2-40B4-BE49-F238E27FC236}">
                <a16:creationId xmlns:a16="http://schemas.microsoft.com/office/drawing/2014/main" id="{00000000-0008-0000-0700-000010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a:extLst>
              <a:ext uri="{FF2B5EF4-FFF2-40B4-BE49-F238E27FC236}">
                <a16:creationId xmlns:a16="http://schemas.microsoft.com/office/drawing/2014/main" id="{00000000-0008-0000-0700-000011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a:extLst>
              <a:ext uri="{FF2B5EF4-FFF2-40B4-BE49-F238E27FC236}">
                <a16:creationId xmlns:a16="http://schemas.microsoft.com/office/drawing/2014/main" id="{00000000-0008-0000-0700-000012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DATA</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COLLECTION AND ANALYSIS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LABORATORY</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DIAGNOSIS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1</xdr:col>
      <xdr:colOff>847725</xdr:colOff>
      <xdr:row>0</xdr:row>
      <xdr:rowOff>647700</xdr:rowOff>
    </xdr:to>
    <xdr:grpSp>
      <xdr:nvGrpSpPr>
        <xdr:cNvPr id="11" name="Group 10">
          <a:extLst>
            <a:ext uri="{FF2B5EF4-FFF2-40B4-BE49-F238E27FC236}">
              <a16:creationId xmlns:a16="http://schemas.microsoft.com/office/drawing/2014/main" id="{00000000-0008-0000-0800-00000B000000}"/>
            </a:ext>
          </a:extLst>
        </xdr:cNvPr>
        <xdr:cNvGrpSpPr/>
      </xdr:nvGrpSpPr>
      <xdr:grpSpPr>
        <a:xfrm>
          <a:off x="47625" y="0"/>
          <a:ext cx="1501140" cy="647700"/>
          <a:chOff x="0" y="-9525"/>
          <a:chExt cx="1409700" cy="647700"/>
        </a:xfrm>
      </xdr:grpSpPr>
      <xdr:sp macro="" textlink="">
        <xdr:nvSpPr>
          <xdr:cNvPr id="12" name="Rectangle 11">
            <a:extLst>
              <a:ext uri="{FF2B5EF4-FFF2-40B4-BE49-F238E27FC236}">
                <a16:creationId xmlns:a16="http://schemas.microsoft.com/office/drawing/2014/main" id="{00000000-0008-0000-0800-00000C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a:extLst>
              <a:ext uri="{FF2B5EF4-FFF2-40B4-BE49-F238E27FC236}">
                <a16:creationId xmlns:a16="http://schemas.microsoft.com/office/drawing/2014/main" id="{00000000-0008-0000-0800-00000D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a:extLst>
              <a:ext uri="{FF2B5EF4-FFF2-40B4-BE49-F238E27FC236}">
                <a16:creationId xmlns:a16="http://schemas.microsoft.com/office/drawing/2014/main" id="{00000000-0008-0000-0800-00000E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a:extLst>
              <a:ext uri="{FF2B5EF4-FFF2-40B4-BE49-F238E27FC236}">
                <a16:creationId xmlns:a16="http://schemas.microsoft.com/office/drawing/2014/main" id="{00000000-0008-0000-0800-00000F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a:extLst>
              <a:ext uri="{FF2B5EF4-FFF2-40B4-BE49-F238E27FC236}">
                <a16:creationId xmlns:a16="http://schemas.microsoft.com/office/drawing/2014/main" id="{00000000-0008-0000-0800-000010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a:extLst>
              <a:ext uri="{FF2B5EF4-FFF2-40B4-BE49-F238E27FC236}">
                <a16:creationId xmlns:a16="http://schemas.microsoft.com/office/drawing/2014/main" id="{00000000-0008-0000-0800-000011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a:extLst>
              <a:ext uri="{FF2B5EF4-FFF2-40B4-BE49-F238E27FC236}">
                <a16:creationId xmlns:a16="http://schemas.microsoft.com/office/drawing/2014/main" id="{00000000-0008-0000-0800-000012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CROSS-CUTTING</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2</xdr:col>
      <xdr:colOff>85725</xdr:colOff>
      <xdr:row>0</xdr:row>
      <xdr:rowOff>647700</xdr:rowOff>
    </xdr:to>
    <xdr:grpSp>
      <xdr:nvGrpSpPr>
        <xdr:cNvPr id="28" name="Group 27">
          <a:extLst>
            <a:ext uri="{FF2B5EF4-FFF2-40B4-BE49-F238E27FC236}">
              <a16:creationId xmlns:a16="http://schemas.microsoft.com/office/drawing/2014/main" id="{00000000-0008-0000-0900-00001C000000}"/>
            </a:ext>
          </a:extLst>
        </xdr:cNvPr>
        <xdr:cNvGrpSpPr/>
      </xdr:nvGrpSpPr>
      <xdr:grpSpPr>
        <a:xfrm>
          <a:off x="47625" y="0"/>
          <a:ext cx="1856740" cy="647700"/>
          <a:chOff x="0" y="0"/>
          <a:chExt cx="1628775" cy="647700"/>
        </a:xfrm>
      </xdr:grpSpPr>
      <xdr:sp macro="" textlink="">
        <xdr:nvSpPr>
          <xdr:cNvPr id="29" name="Rectangle 28">
            <a:extLst>
              <a:ext uri="{FF2B5EF4-FFF2-40B4-BE49-F238E27FC236}">
                <a16:creationId xmlns:a16="http://schemas.microsoft.com/office/drawing/2014/main" id="{00000000-0008-0000-0900-00001D000000}"/>
              </a:ext>
            </a:extLst>
          </xdr:cNvPr>
          <xdr:cNvSpPr/>
        </xdr:nvSpPr>
        <xdr:spPr>
          <a:xfrm>
            <a:off x="28575" y="7620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30" name="Text Box 31">
            <a:extLst>
              <a:ext uri="{FF2B5EF4-FFF2-40B4-BE49-F238E27FC236}">
                <a16:creationId xmlns:a16="http://schemas.microsoft.com/office/drawing/2014/main" id="{00000000-0008-0000-0900-00001E000000}"/>
              </a:ext>
            </a:extLst>
          </xdr:cNvPr>
          <xdr:cNvSpPr txBox="1"/>
        </xdr:nvSpPr>
        <xdr:spPr>
          <a:xfrm>
            <a:off x="381000" y="0"/>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31" name="Text Box 32">
            <a:extLst>
              <a:ext uri="{FF2B5EF4-FFF2-40B4-BE49-F238E27FC236}">
                <a16:creationId xmlns:a16="http://schemas.microsoft.com/office/drawing/2014/main" id="{00000000-0008-0000-0900-00001F000000}"/>
              </a:ext>
            </a:extLst>
          </xdr:cNvPr>
          <xdr:cNvSpPr txBox="1"/>
        </xdr:nvSpPr>
        <xdr:spPr>
          <a:xfrm>
            <a:off x="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32" name="Text Box 33">
            <a:extLst>
              <a:ext uri="{FF2B5EF4-FFF2-40B4-BE49-F238E27FC236}">
                <a16:creationId xmlns:a16="http://schemas.microsoft.com/office/drawing/2014/main" id="{00000000-0008-0000-0900-000020000000}"/>
              </a:ext>
            </a:extLst>
          </xdr:cNvPr>
          <xdr:cNvSpPr txBox="1"/>
        </xdr:nvSpPr>
        <xdr:spPr>
          <a:xfrm>
            <a:off x="7048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33" name="Text Box 34">
            <a:extLst>
              <a:ext uri="{FF2B5EF4-FFF2-40B4-BE49-F238E27FC236}">
                <a16:creationId xmlns:a16="http://schemas.microsoft.com/office/drawing/2014/main" id="{00000000-0008-0000-0900-000021000000}"/>
              </a:ext>
            </a:extLst>
          </xdr:cNvPr>
          <xdr:cNvSpPr txBox="1"/>
        </xdr:nvSpPr>
        <xdr:spPr>
          <a:xfrm>
            <a:off x="209550" y="8572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34" name="Text Box 35">
            <a:extLst>
              <a:ext uri="{FF2B5EF4-FFF2-40B4-BE49-F238E27FC236}">
                <a16:creationId xmlns:a16="http://schemas.microsoft.com/office/drawing/2014/main" id="{00000000-0008-0000-0900-000022000000}"/>
              </a:ext>
            </a:extLst>
          </xdr:cNvPr>
          <xdr:cNvSpPr txBox="1"/>
        </xdr:nvSpPr>
        <xdr:spPr>
          <a:xfrm>
            <a:off x="885825" y="7620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35" name="Text Box 36">
            <a:extLst>
              <a:ext uri="{FF2B5EF4-FFF2-40B4-BE49-F238E27FC236}">
                <a16:creationId xmlns:a16="http://schemas.microsoft.com/office/drawing/2014/main" id="{00000000-0008-0000-0900-000023000000}"/>
              </a:ext>
            </a:extLst>
          </xdr:cNvPr>
          <xdr:cNvSpPr txBox="1"/>
        </xdr:nvSpPr>
        <xdr:spPr>
          <a:xfrm>
            <a:off x="695325" y="394902"/>
            <a:ext cx="9334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Narrow" panose="020B0606020202030204" pitchFamily="34" charset="0"/>
                <a:ea typeface="Calibri" panose="020F0502020204030204" pitchFamily="34" charset="0"/>
                <a:cs typeface="Arial" panose="020B0604020202020204" pitchFamily="34" charset="0"/>
              </a:rPr>
              <a:t>rganization</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LEGISLATION</a:t>
          </a:r>
        </a:p>
      </xdr:txBody>
    </xdr:sp>
    <xdr:clientData/>
  </xdr:twoCellAnchor>
  <xdr:twoCellAnchor>
    <xdr:from>
      <xdr:col>0</xdr:col>
      <xdr:colOff>47625</xdr:colOff>
      <xdr:row>0</xdr:row>
      <xdr:rowOff>0</xdr:rowOff>
    </xdr:from>
    <xdr:to>
      <xdr:col>1</xdr:col>
      <xdr:colOff>851535</xdr:colOff>
      <xdr:row>0</xdr:row>
      <xdr:rowOff>647700</xdr:rowOff>
    </xdr:to>
    <xdr:grpSp>
      <xdr:nvGrpSpPr>
        <xdr:cNvPr id="19" name="Group 18">
          <a:extLst>
            <a:ext uri="{FF2B5EF4-FFF2-40B4-BE49-F238E27FC236}">
              <a16:creationId xmlns:a16="http://schemas.microsoft.com/office/drawing/2014/main" id="{00000000-0008-0000-0A00-000013000000}"/>
            </a:ext>
          </a:extLst>
        </xdr:cNvPr>
        <xdr:cNvGrpSpPr/>
      </xdr:nvGrpSpPr>
      <xdr:grpSpPr>
        <a:xfrm>
          <a:off x="47625" y="0"/>
          <a:ext cx="1504950" cy="647700"/>
          <a:chOff x="0" y="-19066"/>
          <a:chExt cx="1413561" cy="648231"/>
        </a:xfrm>
      </xdr:grpSpPr>
      <xdr:sp macro="" textlink="">
        <xdr:nvSpPr>
          <xdr:cNvPr id="20" name="Rectangle 19">
            <a:extLst>
              <a:ext uri="{FF2B5EF4-FFF2-40B4-BE49-F238E27FC236}">
                <a16:creationId xmlns:a16="http://schemas.microsoft.com/office/drawing/2014/main" id="{00000000-0008-0000-0A00-000014000000}"/>
              </a:ext>
            </a:extLst>
          </xdr:cNvPr>
          <xdr:cNvSpPr/>
        </xdr:nvSpPr>
        <xdr:spPr>
          <a:xfrm>
            <a:off x="24713" y="5766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21" name="Text Box 41">
            <a:extLst>
              <a:ext uri="{FF2B5EF4-FFF2-40B4-BE49-F238E27FC236}">
                <a16:creationId xmlns:a16="http://schemas.microsoft.com/office/drawing/2014/main" id="{00000000-0008-0000-0A00-000015000000}"/>
              </a:ext>
            </a:extLst>
          </xdr:cNvPr>
          <xdr:cNvSpPr txBox="1"/>
        </xdr:nvSpPr>
        <xdr:spPr>
          <a:xfrm>
            <a:off x="617838" y="-19066"/>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22" name="Text Box 42">
            <a:extLst>
              <a:ext uri="{FF2B5EF4-FFF2-40B4-BE49-F238E27FC236}">
                <a16:creationId xmlns:a16="http://schemas.microsoft.com/office/drawing/2014/main" id="{00000000-0008-0000-0A00-000016000000}"/>
              </a:ext>
            </a:extLst>
          </xdr:cNvPr>
          <xdr:cNvSpPr txBox="1"/>
        </xdr:nvSpPr>
        <xdr:spPr>
          <a:xfrm>
            <a:off x="0"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23" name="Text Box 43">
            <a:extLst>
              <a:ext uri="{FF2B5EF4-FFF2-40B4-BE49-F238E27FC236}">
                <a16:creationId xmlns:a16="http://schemas.microsoft.com/office/drawing/2014/main" id="{00000000-0008-0000-0A00-000017000000}"/>
              </a:ext>
            </a:extLst>
          </xdr:cNvPr>
          <xdr:cNvSpPr txBox="1"/>
        </xdr:nvSpPr>
        <xdr:spPr>
          <a:xfrm>
            <a:off x="395416"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24" name="Text Box 44">
            <a:extLst>
              <a:ext uri="{FF2B5EF4-FFF2-40B4-BE49-F238E27FC236}">
                <a16:creationId xmlns:a16="http://schemas.microsoft.com/office/drawing/2014/main" id="{00000000-0008-0000-0A00-000018000000}"/>
              </a:ext>
            </a:extLst>
          </xdr:cNvPr>
          <xdr:cNvSpPr txBox="1"/>
        </xdr:nvSpPr>
        <xdr:spPr>
          <a:xfrm>
            <a:off x="214184" y="67198"/>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25" name="Text Box 45">
            <a:extLst>
              <a:ext uri="{FF2B5EF4-FFF2-40B4-BE49-F238E27FC236}">
                <a16:creationId xmlns:a16="http://schemas.microsoft.com/office/drawing/2014/main" id="{00000000-0008-0000-0A00-000019000000}"/>
              </a:ext>
            </a:extLst>
          </xdr:cNvPr>
          <xdr:cNvSpPr txBox="1"/>
        </xdr:nvSpPr>
        <xdr:spPr>
          <a:xfrm>
            <a:off x="889686" y="5766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6" name="Text Box 46">
            <a:extLst>
              <a:ext uri="{FF2B5EF4-FFF2-40B4-BE49-F238E27FC236}">
                <a16:creationId xmlns:a16="http://schemas.microsoft.com/office/drawing/2014/main" id="{00000000-0008-0000-0A00-00001A000000}"/>
              </a:ext>
            </a:extLst>
          </xdr:cNvPr>
          <xdr:cNvSpPr txBox="1"/>
        </xdr:nvSpPr>
        <xdr:spPr>
          <a:xfrm>
            <a:off x="757881" y="370702"/>
            <a:ext cx="623244"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olitical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ARE/Sept%202016%20revision/SARE%20version%204%20(PARACON%20June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hyperlink" Target="http://caninerabiesblueprint.org/Roles-and-Responsibilities?lang=en" TargetMode="External"/><Relationship Id="rId13" Type="http://schemas.openxmlformats.org/officeDocument/2006/relationships/hyperlink" Target="http://caninerabiesblueprint.org/Roles-and-Responsibilities?lang=en" TargetMode="External"/><Relationship Id="rId18" Type="http://schemas.openxmlformats.org/officeDocument/2006/relationships/drawing" Target="../drawings/drawing8.xml"/><Relationship Id="rId3" Type="http://schemas.openxmlformats.org/officeDocument/2006/relationships/hyperlink" Target="http://caninerabiesblueprint.org/Roles-and-Responsibilities?lang=en" TargetMode="External"/><Relationship Id="rId7" Type="http://schemas.openxmlformats.org/officeDocument/2006/relationships/hyperlink" Target="http://caninerabiesblueprint.org/1-8-What-measures-are-available?lang=en" TargetMode="External"/><Relationship Id="rId12" Type="http://schemas.openxmlformats.org/officeDocument/2006/relationships/hyperlink" Target="http://caninerabiesblueprint.org/3-3-Costs-and-Funding?lang=en" TargetMode="External"/><Relationship Id="rId17" Type="http://schemas.openxmlformats.org/officeDocument/2006/relationships/hyperlink" Target="http://rabiessurveillanceblueprint.org/-Reporting-dissemination-and-" TargetMode="External"/><Relationship Id="rId2" Type="http://schemas.openxmlformats.org/officeDocument/2006/relationships/hyperlink" Target="http://www.fao.org/3/a-i2415e.pdf" TargetMode="External"/><Relationship Id="rId16" Type="http://schemas.openxmlformats.org/officeDocument/2006/relationships/hyperlink" Target="http://caninerabiesblueprint.org/OIE-Terrestrial-Animal-Health-Code" TargetMode="External"/><Relationship Id="rId1" Type="http://schemas.openxmlformats.org/officeDocument/2006/relationships/hyperlink" Target="http://caninerabiesblueprint.org/Roles-and-Responsibilities?lang=en" TargetMode="External"/><Relationship Id="rId6" Type="http://schemas.openxmlformats.org/officeDocument/2006/relationships/hyperlink" Target="http://caninerabiesblueprint.org/5-1-What-do-we-need-to-know-before?lang=en" TargetMode="External"/><Relationship Id="rId11" Type="http://schemas.openxmlformats.org/officeDocument/2006/relationships/hyperlink" Target="http://caninerabiesblueprint.org/The-components-of-a-successful?lang=en" TargetMode="External"/><Relationship Id="rId5" Type="http://schemas.openxmlformats.org/officeDocument/2006/relationships/hyperlink" Target="http://www.fao.org/3/a-i2415e.pdf" TargetMode="External"/><Relationship Id="rId15" Type="http://schemas.openxmlformats.org/officeDocument/2006/relationships/hyperlink" Target="http://caninerabiesblueprint.org/5-7-1-How-do-we-ensure?lang=en" TargetMode="External"/><Relationship Id="rId10"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4" Type="http://schemas.openxmlformats.org/officeDocument/2006/relationships/hyperlink" Target="http://caninerabiesblueprint.org/5-6-Evaluation?lang=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caninerabiesblueprint.org/OIE-Terrestrial-Animal-Health-Code" TargetMode="External"/><Relationship Id="rId13" Type="http://schemas.openxmlformats.org/officeDocument/2006/relationships/hyperlink" Target="http://caninerabiesblueprint.org/3-2-9-How-do-I-make-rabies-a?lang=en" TargetMode="External"/><Relationship Id="rId18" Type="http://schemas.openxmlformats.org/officeDocument/2006/relationships/hyperlink" Target="http://rabiessurveillanceblueprint.org/WHO-Collaborating-Centres-for" TargetMode="External"/><Relationship Id="rId3" Type="http://schemas.openxmlformats.org/officeDocument/2006/relationships/hyperlink" Target="http://caninerabiesblueprint.org/3-2-Legislation?lang=en" TargetMode="External"/><Relationship Id="rId21" Type="http://schemas.openxmlformats.org/officeDocument/2006/relationships/drawing" Target="../drawings/drawing9.xml"/><Relationship Id="rId7" Type="http://schemas.openxmlformats.org/officeDocument/2006/relationships/hyperlink" Target="http://caninerabiesblueprint.org/3-2-3-Why-does-rabies-need-to-be-a?lang=en" TargetMode="External"/><Relationship Id="rId12"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9-How-do-I-make-rabies-a?lang=en" TargetMode="External"/><Relationship Id="rId2"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9-How-do-I-make-rabies-a?lang=en" TargetMode="External"/><Relationship Id="rId20" Type="http://schemas.openxmlformats.org/officeDocument/2006/relationships/hyperlink" Target="http://caninerabiesblueprint.org/3-2-11-What-laws-and-by-laws-may?lang=en" TargetMode="External"/><Relationship Id="rId1" Type="http://schemas.openxmlformats.org/officeDocument/2006/relationships/hyperlink" Target="http://caninerabiesblueprint.org/OIE-Terrestrial-Animal-Health-Code" TargetMode="External"/><Relationship Id="rId6" Type="http://schemas.openxmlformats.org/officeDocument/2006/relationships/hyperlink" Target="http://caninerabiesblueprint.org/3-2-3-Why-does-rabies-need-to-be-a?lang=en" TargetMode="External"/><Relationship Id="rId11" Type="http://schemas.openxmlformats.org/officeDocument/2006/relationships/hyperlink" Target="http://caninerabiesblueprint.org/WHO-expert-consultation-on-rabies" TargetMode="External"/><Relationship Id="rId5" Type="http://schemas.openxmlformats.org/officeDocument/2006/relationships/hyperlink" Target="http://caninerabiesblueprint.org/3-2-Legislation?lang=en" TargetMode="External"/><Relationship Id="rId15" Type="http://schemas.openxmlformats.org/officeDocument/2006/relationships/hyperlink" Target="http://caninerabiesblueprint.org/WHO-expert-consultation-on-rabies" TargetMode="External"/><Relationship Id="rId10" Type="http://schemas.openxmlformats.org/officeDocument/2006/relationships/hyperlink" Target="http://caninerabiesblueprint.org/OIE-Terrestrial-Animal-Health-Code" TargetMode="External"/><Relationship Id="rId19" Type="http://schemas.openxmlformats.org/officeDocument/2006/relationships/hyperlink" Target="http://caninerabiesblueprint.org/General-guide-on-how-to-construct?lang=en" TargetMode="External"/><Relationship Id="rId4" Type="http://schemas.openxmlformats.org/officeDocument/2006/relationships/hyperlink" Target="http://caninerabiesblueprint.org/3-2-Legislation?lang=en" TargetMode="External"/><Relationship Id="rId9" Type="http://schemas.openxmlformats.org/officeDocument/2006/relationships/hyperlink" Target="http://caninerabiesblueprint.org/WHO-expert-consultation-on-rabies" TargetMode="External"/><Relationship Id="rId14" Type="http://schemas.openxmlformats.org/officeDocument/2006/relationships/hyperlink" Target="http://caninerabiesblueprint.org/OIE-Terrestrial-Animal-Health-Co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education.rabiesalliance.org/login/index.php" TargetMode="External"/><Relationship Id="rId13" Type="http://schemas.openxmlformats.org/officeDocument/2006/relationships/printerSettings" Target="../printerSettings/printerSettings5.bin"/><Relationship Id="rId3" Type="http://schemas.openxmlformats.org/officeDocument/2006/relationships/hyperlink" Target="http://caninerabiesblueprint.org/5-3-Who-do-we-need-to-train-and-in?lang=en" TargetMode="External"/><Relationship Id="rId7" Type="http://schemas.openxmlformats.org/officeDocument/2006/relationships/hyperlink" Target="http://caninerabiesblueprint.org/5-5-What-are-we-going-to-do-human?lang=en" TargetMode="External"/><Relationship Id="rId12" Type="http://schemas.openxmlformats.org/officeDocument/2006/relationships/hyperlink" Target="http://www.unicef.org/cbsc/files/Advocacy_Toolkit.pdf"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1355" TargetMode="External"/><Relationship Id="rId6" Type="http://schemas.openxmlformats.org/officeDocument/2006/relationships/hyperlink" Target="https://rabiesalliance.org/world-rabies-day/" TargetMode="External"/><Relationship Id="rId11" Type="http://schemas.openxmlformats.org/officeDocument/2006/relationships/hyperlink" Target="http://caninerabiesblueprint.org/4-2-3-Identifying-and" TargetMode="External"/><Relationship Id="rId5" Type="http://schemas.openxmlformats.org/officeDocument/2006/relationships/hyperlink" Target="http://caninerabiesblueprint.org/5-4-7-How-do-we-make-sure-that-dog?lang=en" TargetMode="External"/><Relationship Id="rId10" Type="http://schemas.openxmlformats.org/officeDocument/2006/relationships/hyperlink" Target="http://caninerabiesblueprint.org/Communications-plan?lang=en" TargetMode="External"/><Relationship Id="rId4"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 Id="rId1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hyperlink" Target="http://www.icam-coalition.org/downloads/ICAM_Are_we_making_a_difference_Updated_Nov2015.pdf" TargetMode="External"/><Relationship Id="rId3" Type="http://schemas.openxmlformats.org/officeDocument/2006/relationships/hyperlink" Target="http://caninerabiesblueprint.org/5-4-16-What-dog-population?lang=en" TargetMode="External"/><Relationship Id="rId7" Type="http://schemas.openxmlformats.org/officeDocument/2006/relationships/hyperlink" Target="https://education.rabiesalliance.org/login/index.php"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lang=en" TargetMode="External"/><Relationship Id="rId6"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4" Type="http://schemas.openxmlformats.org/officeDocument/2006/relationships/hyperlink" Target="http://caninerabiesblueprint.org/Guidelines-for-dog-population?lang=en" TargetMode="External"/><Relationship Id="rId9"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fao.org/3/a-i2415e.pdf" TargetMode="External"/><Relationship Id="rId18"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3" Type="http://schemas.openxmlformats.org/officeDocument/2006/relationships/hyperlink" Target="http://caninerabiesblueprint.org/5-5-3-What-do-we-need-to-know?lang=en" TargetMode="External"/><Relationship Id="rId21" Type="http://schemas.openxmlformats.org/officeDocument/2006/relationships/hyperlink" Target="http://caninerabiesblueprint.org/5-4-13-How-can-the-level-of?lang=en" TargetMode="External"/><Relationship Id="rId34" Type="http://schemas.openxmlformats.org/officeDocument/2006/relationships/drawing" Target="../drawings/drawing5.xml"/><Relationship Id="rId7"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WHO-expert-consultation-on-rabies" TargetMode="External"/><Relationship Id="rId17" Type="http://schemas.openxmlformats.org/officeDocument/2006/relationships/hyperlink" Target="http://caninerabiesblueprint.org/WHO-International-Health" TargetMode="External"/><Relationship Id="rId25" Type="http://schemas.openxmlformats.org/officeDocument/2006/relationships/hyperlink" Target="http://www.fao.org/3/a-i2415e.pdf" TargetMode="External"/><Relationship Id="rId33" Type="http://schemas.openxmlformats.org/officeDocument/2006/relationships/printerSettings" Target="../printerSettings/printerSettings6.bin"/><Relationship Id="rId2" Type="http://schemas.openxmlformats.org/officeDocument/2006/relationships/hyperlink" Target="http://caninerabiesblueprint.org/3-1-Infrastructure?lang=en" TargetMode="External"/><Relationship Id="rId16" Type="http://schemas.openxmlformats.org/officeDocument/2006/relationships/hyperlink" Target="http://caninerabiesblueprint.org/WHO-prequalified-vaccines-list" TargetMode="External"/><Relationship Id="rId20" Type="http://schemas.openxmlformats.org/officeDocument/2006/relationships/hyperlink" Target="http://caninerabiesblueprint.org/5-4-17-Our-programme-has-been"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6" Type="http://schemas.openxmlformats.org/officeDocument/2006/relationships/hyperlink" Target="http://caninerabiesblueprint.org/Operational-activities?lang=en" TargetMode="External"/><Relationship Id="rId11" Type="http://schemas.openxmlformats.org/officeDocument/2006/relationships/hyperlink" Target="http://caninerabiesblueprint.org/5-4-What-are-we-going-to-do-dog?lang=en" TargetMode="External"/><Relationship Id="rId24" Type="http://schemas.openxmlformats.org/officeDocument/2006/relationships/hyperlink" Target="http://caninerabiesblueprint.org/5-4-17-Our-programme-has-been?lang=en" TargetMode="External"/><Relationship Id="rId32" Type="http://schemas.openxmlformats.org/officeDocument/2006/relationships/hyperlink" Target="http://caninerabiesblueprint.org/Zoonotic-diseases-a-guide-to" TargetMode="External"/><Relationship Id="rId5" Type="http://schemas.openxmlformats.org/officeDocument/2006/relationships/hyperlink" Target="http://caninerabiesblueprint.org/3-1-Infrastructure?lang=en" TargetMode="External"/><Relationship Id="rId15" Type="http://schemas.openxmlformats.org/officeDocument/2006/relationships/hyperlink" Target="http://caninerabiesblueprint.org/WHO-expert-consultation-on-rabies" TargetMode="External"/><Relationship Id="rId23" Type="http://schemas.openxmlformats.org/officeDocument/2006/relationships/hyperlink" Target="http://caninerabiesblueprint.org/5-4-17-Our-programme-has-been" TargetMode="External"/><Relationship Id="rId28" Type="http://schemas.openxmlformats.org/officeDocument/2006/relationships/hyperlink" Target="http://caninerabiesblueprint.org/Guidelines-on-human-prophylaxis" TargetMode="External"/><Relationship Id="rId10" Type="http://schemas.openxmlformats.org/officeDocument/2006/relationships/hyperlink" Target="http://caninerabiesblueprint.org/OIE-Manual-of-Diagnostic-Tests-and" TargetMode="External"/><Relationship Id="rId19" Type="http://schemas.openxmlformats.org/officeDocument/2006/relationships/hyperlink" Target="http://caninerabiesblueprint.org/Guidelines-for-the-design-and,178?lang=en" TargetMode="External"/><Relationship Id="rId31" Type="http://schemas.openxmlformats.org/officeDocument/2006/relationships/hyperlink" Target="http://www.fao.org/3/a-i2415e.pdf" TargetMode="External"/><Relationship Id="rId4" Type="http://schemas.openxmlformats.org/officeDocument/2006/relationships/hyperlink" Target="http://caninerabiesblueprint.org/Rabies-blueprint-human-vaccination?lang=en" TargetMode="External"/><Relationship Id="rId9" Type="http://schemas.openxmlformats.org/officeDocument/2006/relationships/hyperlink" Target="http://caninerabiesblueprint.org/WHO-prequalified-vaccines-list" TargetMode="External"/><Relationship Id="rId14" Type="http://schemas.openxmlformats.org/officeDocument/2006/relationships/hyperlink" Target="http://caninerabiesblueprint.org/Guidelines-for-the-design-and,178?lang=en" TargetMode="External"/><Relationship Id="rId22" Type="http://schemas.openxmlformats.org/officeDocument/2006/relationships/hyperlink" Target="http://caninerabiesblueprint.org/5-6-Evaluation?lang=en" TargetMode="External"/><Relationship Id="rId27" Type="http://schemas.openxmlformats.org/officeDocument/2006/relationships/hyperlink" Target="http://caninerabiesblueprint.org/5-4-17-Our-programme-has-been?lang=en" TargetMode="External"/><Relationship Id="rId30" Type="http://schemas.openxmlformats.org/officeDocument/2006/relationships/hyperlink" Target="http://caninerabiesblueprint.org/5-4-20-What-do-we-need-to-do-if" TargetMode="External"/><Relationship Id="rId8" Type="http://schemas.openxmlformats.org/officeDocument/2006/relationships/hyperlink" Target="http://www.who.int/immunization/policy/position_papers/rabies/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caninerabiesblueprint.org/3-1-3-What-personnel-and?lang=en" TargetMode="External"/><Relationship Id="rId18" Type="http://schemas.openxmlformats.org/officeDocument/2006/relationships/hyperlink" Target="http://caninerabiesblueprint.org/OIE-Terrestrial-Animal-Health-Code" TargetMode="External"/><Relationship Id="rId26" Type="http://schemas.openxmlformats.org/officeDocument/2006/relationships/hyperlink" Target="http://caninerabiesblueprint.org/Public-health-and-economic-burden?lang=en" TargetMode="External"/><Relationship Id="rId39" Type="http://schemas.openxmlformats.org/officeDocument/2006/relationships/hyperlink" Target="http://rabiessurveillanceblueprint.org/-2-3-Animal-rabies-surveillance-" TargetMode="External"/><Relationship Id="rId21" Type="http://schemas.openxmlformats.org/officeDocument/2006/relationships/hyperlink" Target="http://caninerabiesblueprint.org/WHO-International-Health" TargetMode="External"/><Relationship Id="rId34" Type="http://schemas.openxmlformats.org/officeDocument/2006/relationships/hyperlink" Target="http://rabiessurveillanceblueprint.org/-Reporting-dissemination-and-" TargetMode="External"/><Relationship Id="rId42" Type="http://schemas.openxmlformats.org/officeDocument/2006/relationships/drawing" Target="../drawings/drawing6.xml"/><Relationship Id="rId7" Type="http://schemas.openxmlformats.org/officeDocument/2006/relationships/hyperlink" Target="http://caninerabiesblueprint.org/3-1-3-What-personnel-and?lang=en" TargetMode="External"/><Relationship Id="rId2" Type="http://schemas.openxmlformats.org/officeDocument/2006/relationships/hyperlink" Target="http://caninerabiesblueprint.org/3-1-3-What-personnel-and?lang=en" TargetMode="External"/><Relationship Id="rId16" Type="http://schemas.openxmlformats.org/officeDocument/2006/relationships/hyperlink" Target="http://caninerabiesblueprint.org/5-1-1-The-epidemiology-of-rabies?lang=en" TargetMode="External"/><Relationship Id="rId20" Type="http://schemas.openxmlformats.org/officeDocument/2006/relationships/hyperlink" Target="http://caninerabiesblueprint.org/5-1-1-The-epidemiology-of-rabies?lang=en" TargetMode="External"/><Relationship Id="rId29" Type="http://schemas.openxmlformats.org/officeDocument/2006/relationships/hyperlink" Target="http://caninerabiesblueprint.org/A-study-that-quantified-the?lang=en" TargetMode="External"/><Relationship Id="rId41" Type="http://schemas.openxmlformats.org/officeDocument/2006/relationships/hyperlink" Target="http://caninerabiesblueprint.org/5-4-1-What-techniques-are?lang=en" TargetMode="External"/><Relationship Id="rId1"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11" Type="http://schemas.openxmlformats.org/officeDocument/2006/relationships/hyperlink" Target="http://caninerabiesblueprint.org/3-1-3-What-personnel-and?lang=en" TargetMode="External"/><Relationship Id="rId24" Type="http://schemas.openxmlformats.org/officeDocument/2006/relationships/hyperlink" Target="http://rabiessurveillanceblueprint.org/-2-3-Animal-rabies-surveillance-" TargetMode="External"/><Relationship Id="rId32" Type="http://schemas.openxmlformats.org/officeDocument/2006/relationships/hyperlink" Target="http://caninerabiesblueprint.org/OIE-Terrestrial-Animal-Health-Code" TargetMode="External"/><Relationship Id="rId37" Type="http://schemas.openxmlformats.org/officeDocument/2006/relationships/hyperlink" Target="http://rabiessurveillanceblueprint.org/6-7-What-international-rabies?lang=en" TargetMode="External"/><Relationship Id="rId40" Type="http://schemas.openxmlformats.org/officeDocument/2006/relationships/hyperlink" Target="http://caninerabiesblueprint.org/WHO-International-Health" TargetMode="External"/><Relationship Id="rId5" Type="http://schemas.openxmlformats.org/officeDocument/2006/relationships/hyperlink" Target="http://caninerabiesblueprint.org/Zoonotic-diseases-a-guide-to" TargetMode="External"/><Relationship Id="rId15" Type="http://schemas.openxmlformats.org/officeDocument/2006/relationships/hyperlink" Target="http://caninerabiesblueprint.org/5-3-1-Rabies-surveillance?lang=en" TargetMode="External"/><Relationship Id="rId23" Type="http://schemas.openxmlformats.org/officeDocument/2006/relationships/hyperlink" Target="http://caninerabiesblueprint.org/Roles-and-Responsibilities?lang=en" TargetMode="External"/><Relationship Id="rId28" Type="http://schemas.openxmlformats.org/officeDocument/2006/relationships/hyperlink" Target="http://rabiessurveillanceblueprint.org/-2-2-Human-rabies-surveillance-"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9" Type="http://schemas.openxmlformats.org/officeDocument/2006/relationships/hyperlink" Target="http://caninerabiesblueprint.org/WHO-International-Health" TargetMode="External"/><Relationship Id="rId31" Type="http://schemas.openxmlformats.org/officeDocument/2006/relationships/hyperlink" Target="http://caninerabiesblueprint.org/WHO-International-Health" TargetMode="External"/><Relationship Id="rId4" Type="http://schemas.openxmlformats.org/officeDocument/2006/relationships/hyperlink" Target="http://www.fao.org/3/a-i2415e.pdf" TargetMode="External"/><Relationship Id="rId9"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22" Type="http://schemas.openxmlformats.org/officeDocument/2006/relationships/hyperlink" Target="http://caninerabiesblueprint.org/OIE-Terrestrial-Animal-Health-Code" TargetMode="External"/><Relationship Id="rId27" Type="http://schemas.openxmlformats.org/officeDocument/2006/relationships/hyperlink" Target="http://caninerabiesblueprint.org/A-study-that-quantified-the?lang=en" TargetMode="External"/><Relationship Id="rId30" Type="http://schemas.openxmlformats.org/officeDocument/2006/relationships/hyperlink" Target="http://caninerabiesblueprint.org/A-study-comparing-the-cost?lang=en" TargetMode="External"/><Relationship Id="rId35" Type="http://schemas.openxmlformats.org/officeDocument/2006/relationships/hyperlink" Target="http://caninerabiesblueprint.org/Zoonotic-diseases-a-guide-to" TargetMode="External"/><Relationship Id="rId8" Type="http://schemas.openxmlformats.org/officeDocument/2006/relationships/hyperlink" Target="http://www.fao.org/3/a-i2415e.pdf" TargetMode="External"/><Relationship Id="rId3" Type="http://schemas.openxmlformats.org/officeDocument/2006/relationships/hyperlink" Target="http://www.fao.org/3/a-i2415e.pdf" TargetMode="External"/><Relationship Id="rId12" Type="http://schemas.openxmlformats.org/officeDocument/2006/relationships/hyperlink" Target="http://www.fao.org/3/a-i2415e.pdf" TargetMode="External"/><Relationship Id="rId17" Type="http://schemas.openxmlformats.org/officeDocument/2006/relationships/hyperlink" Target="http://caninerabiesblueprint.org/5-1-1-The-epidemiology-of-rabies?lang=en" TargetMode="External"/><Relationship Id="rId25" Type="http://schemas.openxmlformats.org/officeDocument/2006/relationships/hyperlink" Target="http://rabiessurveillanceblueprint.org/-2-2-Human-rabies-surveillance-" TargetMode="External"/><Relationship Id="rId33" Type="http://schemas.openxmlformats.org/officeDocument/2006/relationships/hyperlink" Target="http://rabiessurveillanceblueprint.org/-Reporting-dissemination-and-" TargetMode="External"/><Relationship Id="rId38" Type="http://schemas.openxmlformats.org/officeDocument/2006/relationships/hyperlink" Target="http://rabiessurveillanceblueprint.org/-2-2-Human-rabies-surveillanc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caninerabiesblueprint.org/OIE-Manual-of-Diagnostic-Tests-and" TargetMode="External"/><Relationship Id="rId13" Type="http://schemas.openxmlformats.org/officeDocument/2006/relationships/hyperlink" Target="http://caninerabiesblueprint.org/3-1-8-What-are-the-minimum?lang=en" TargetMode="External"/><Relationship Id="rId18" Type="http://schemas.openxmlformats.org/officeDocument/2006/relationships/hyperlink" Target="http://caninerabiesblueprint.org/3-1-8-What-are-the-minimum?lang=en" TargetMode="External"/><Relationship Id="rId26" Type="http://schemas.openxmlformats.org/officeDocument/2006/relationships/hyperlink" Target="http://rabiessurveillanceblueprint.org/-Laboratory-rabies-diagnosis-" TargetMode="External"/><Relationship Id="rId3" Type="http://schemas.openxmlformats.org/officeDocument/2006/relationships/hyperlink" Target="http://apps.who.int/whocc/List.aspx?cc_subject=Rabies+&amp;" TargetMode="External"/><Relationship Id="rId21" Type="http://schemas.openxmlformats.org/officeDocument/2006/relationships/hyperlink" Target="http://caninerabiesblueprint.org/WHO-expert-consultation-on-rabies" TargetMode="External"/><Relationship Id="rId7" Type="http://schemas.openxmlformats.org/officeDocument/2006/relationships/hyperlink" Target="http://caninerabiesblueprint.org/Simple-techniques-for-brain-sample?lang=en" TargetMode="External"/><Relationship Id="rId12"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25" Type="http://schemas.openxmlformats.org/officeDocument/2006/relationships/hyperlink" Target="http://rabiessurveillanceblueprint.org/3-6-What-samples-do-we-need-to" TargetMode="External"/><Relationship Id="rId2" Type="http://schemas.openxmlformats.org/officeDocument/2006/relationships/hyperlink" Target="http://www.oie.int/en/our-scientific-expertise/reference-laboratories/list-of-laboratories/" TargetMode="External"/><Relationship Id="rId16" Type="http://schemas.openxmlformats.org/officeDocument/2006/relationships/hyperlink" Target="http://caninerabiesblueprint.org/Laboratory-biorisk-management" TargetMode="External"/><Relationship Id="rId20" Type="http://schemas.openxmlformats.org/officeDocument/2006/relationships/hyperlink" Target="http://apps.who.int/whocc/Search.aspx" TargetMode="External"/><Relationship Id="rId29" Type="http://schemas.openxmlformats.org/officeDocument/2006/relationships/drawing" Target="../drawings/drawing7.xml"/><Relationship Id="rId1" Type="http://schemas.openxmlformats.org/officeDocument/2006/relationships/hyperlink" Target="http://caninerabiesblueprint.org/3-1-7-Which-laboratories-are?lang=en" TargetMode="External"/><Relationship Id="rId6" Type="http://schemas.openxmlformats.org/officeDocument/2006/relationships/hyperlink" Target="http://caninerabiesblueprint.org/Simple-techniques-for-brain-sample?lang=en" TargetMode="External"/><Relationship Id="rId11" Type="http://schemas.openxmlformats.org/officeDocument/2006/relationships/hyperlink" Target="http://caninerabiesblueprint.org/OIE-Manual-of-Diagnostic-Tests-and" TargetMode="External"/><Relationship Id="rId24" Type="http://schemas.openxmlformats.org/officeDocument/2006/relationships/hyperlink" Target="http://caninerabiesblueprint.org/OIE-Terrestrial-Animal-Health-Code" TargetMode="External"/><Relationship Id="rId5" Type="http://schemas.openxmlformats.org/officeDocument/2006/relationships/hyperlink" Target="http://www.izsvenezie.com/reference-laboratories/rabies/" TargetMode="External"/><Relationship Id="rId15" Type="http://schemas.openxmlformats.org/officeDocument/2006/relationships/hyperlink" Target="http://caninerabiesblueprint.org/OIE-Manual-of-Diagnostic-Tests-and" TargetMode="External"/><Relationship Id="rId23" Type="http://schemas.openxmlformats.org/officeDocument/2006/relationships/hyperlink" Target="http://caninerabiesblueprint.org/OIE-Terrestrial-Animal-Health-Code" TargetMode="External"/><Relationship Id="rId28" Type="http://schemas.openxmlformats.org/officeDocument/2006/relationships/hyperlink" Target="http://rabiessurveillanceblueprint.org/-Laboratory-rabies-diagnosis-" TargetMode="External"/><Relationship Id="rId10"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4" Type="http://schemas.openxmlformats.org/officeDocument/2006/relationships/hyperlink" Target="http://caninerabiesblueprint.org/WHO-expert-consultation-on-rabies" TargetMode="External"/><Relationship Id="rId9" Type="http://schemas.openxmlformats.org/officeDocument/2006/relationships/hyperlink" Target="http://caninerabiesblueprint.org/WHO-Guidance-on-Transport-of" TargetMode="External"/><Relationship Id="rId14" Type="http://schemas.openxmlformats.org/officeDocument/2006/relationships/hyperlink" Target="http://caninerabiesblueprint.org/Laboratory-biorisk-management" TargetMode="External"/><Relationship Id="rId22" Type="http://schemas.openxmlformats.org/officeDocument/2006/relationships/hyperlink" Target="http://www.izsvenezie.com/reference-laboratories/rabies/" TargetMode="External"/><Relationship Id="rId27" Type="http://schemas.openxmlformats.org/officeDocument/2006/relationships/hyperlink" Target="http://rabiessurveillanceblueprint.org/6-7-What-international-rabies?la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0"/>
  <sheetViews>
    <sheetView showGridLines="0" topLeftCell="A35" zoomScale="70" zoomScaleNormal="70" zoomScalePageLayoutView="70" workbookViewId="0">
      <selection activeCell="C11" sqref="C11"/>
    </sheetView>
  </sheetViews>
  <sheetFormatPr baseColWidth="10" defaultColWidth="8.6640625" defaultRowHeight="15"/>
  <cols>
    <col min="1" max="1" width="13.6640625" customWidth="1"/>
    <col min="9" max="9" width="13.83203125" customWidth="1"/>
    <col min="12" max="12" width="8.6640625" customWidth="1"/>
  </cols>
  <sheetData>
    <row r="1" spans="1:23" ht="19">
      <c r="A1" s="28"/>
    </row>
    <row r="2" spans="1:23">
      <c r="A2" s="7"/>
    </row>
    <row r="3" spans="1:23" ht="45.75" customHeight="1"/>
    <row r="4" spans="1:23">
      <c r="U4" s="141"/>
    </row>
    <row r="5" spans="1:23">
      <c r="B5" s="162"/>
      <c r="C5" s="162"/>
      <c r="D5" s="162"/>
      <c r="E5" s="162"/>
      <c r="F5" s="162"/>
      <c r="G5" s="162"/>
      <c r="H5" s="162"/>
      <c r="I5" s="162"/>
    </row>
    <row r="7" spans="1:23">
      <c r="B7" s="161"/>
    </row>
    <row r="9" spans="1:23">
      <c r="B9" s="162"/>
      <c r="C9" s="162"/>
      <c r="D9" s="162"/>
      <c r="E9" s="162"/>
      <c r="F9" s="162"/>
      <c r="G9" s="162"/>
      <c r="H9" s="162"/>
      <c r="I9" s="162"/>
      <c r="J9" s="317"/>
      <c r="K9" s="317"/>
      <c r="L9" s="317"/>
    </row>
    <row r="11" spans="1:23">
      <c r="B11" s="162"/>
      <c r="C11" s="162"/>
      <c r="D11" s="162"/>
      <c r="E11" s="162"/>
      <c r="F11" s="162"/>
      <c r="G11" s="162"/>
      <c r="H11" s="162"/>
      <c r="I11" s="162"/>
    </row>
    <row r="12" spans="1:23">
      <c r="B12" s="162"/>
      <c r="C12" s="162"/>
      <c r="D12" s="162"/>
      <c r="E12" s="162"/>
      <c r="F12" s="162"/>
      <c r="G12" s="162"/>
      <c r="H12" s="162"/>
      <c r="I12" s="162"/>
    </row>
    <row r="13" spans="1:23">
      <c r="B13" s="162"/>
      <c r="C13" s="162"/>
      <c r="D13" s="162"/>
      <c r="E13" s="162"/>
      <c r="F13" s="162"/>
      <c r="G13" s="162"/>
      <c r="H13" s="162"/>
      <c r="I13" s="162"/>
    </row>
    <row r="15" spans="1:23">
      <c r="B15" s="162"/>
      <c r="C15" s="162"/>
      <c r="D15" s="162"/>
      <c r="E15" s="162"/>
      <c r="F15" s="162"/>
      <c r="G15" s="162"/>
      <c r="H15" s="162"/>
      <c r="I15" s="162"/>
    </row>
    <row r="16" spans="1:23">
      <c r="W16" s="238"/>
    </row>
    <row r="18" spans="1:22">
      <c r="B18" s="200"/>
    </row>
    <row r="20" spans="1:22">
      <c r="B20" s="71"/>
      <c r="C20" s="71"/>
      <c r="D20" s="71"/>
      <c r="E20" s="71"/>
      <c r="F20" s="71"/>
      <c r="G20" s="71"/>
      <c r="H20" s="71"/>
      <c r="I20" s="71"/>
      <c r="J20" s="71"/>
      <c r="K20" s="71"/>
      <c r="L20" s="71"/>
      <c r="M20" s="71"/>
      <c r="N20" s="71"/>
      <c r="O20" s="71"/>
      <c r="P20" s="71"/>
      <c r="Q20" s="71"/>
      <c r="R20" s="71"/>
      <c r="S20" s="71"/>
    </row>
    <row r="21" spans="1:22">
      <c r="B21" s="71"/>
      <c r="C21" s="71"/>
      <c r="D21" s="71"/>
      <c r="E21" s="71"/>
      <c r="F21" s="71"/>
      <c r="G21" s="71"/>
      <c r="H21" s="71"/>
      <c r="I21" s="71"/>
      <c r="J21" s="71"/>
      <c r="K21" s="71"/>
      <c r="L21" s="71"/>
      <c r="M21" s="71"/>
      <c r="N21" s="71"/>
      <c r="O21" s="71"/>
      <c r="P21" s="71"/>
      <c r="Q21" s="71"/>
      <c r="R21" s="71"/>
      <c r="S21" s="71"/>
    </row>
    <row r="22" spans="1:22">
      <c r="B22" s="71"/>
      <c r="C22" s="318" t="s">
        <v>455</v>
      </c>
      <c r="D22" s="318"/>
      <c r="E22" s="318"/>
      <c r="F22" s="318"/>
      <c r="G22" s="318"/>
      <c r="H22" s="318"/>
      <c r="I22" s="318"/>
      <c r="J22" s="163"/>
      <c r="K22" s="163"/>
      <c r="L22" s="163"/>
      <c r="M22" s="71"/>
      <c r="N22" s="71"/>
      <c r="O22" s="71"/>
      <c r="P22" s="71"/>
      <c r="Q22" s="71"/>
      <c r="R22" s="71"/>
      <c r="S22" s="71"/>
    </row>
    <row r="23" spans="1:22" ht="18.75" customHeight="1">
      <c r="B23" s="71"/>
      <c r="C23" s="163"/>
      <c r="D23" s="163"/>
      <c r="E23" s="163"/>
      <c r="F23" s="163"/>
      <c r="G23" s="163"/>
      <c r="H23" s="163"/>
      <c r="I23" s="163"/>
      <c r="J23" s="71"/>
      <c r="K23" s="71"/>
      <c r="L23" s="71"/>
      <c r="M23" s="71"/>
      <c r="N23" s="71"/>
      <c r="O23" s="71"/>
      <c r="P23" s="71"/>
      <c r="Q23" s="71"/>
      <c r="R23" s="71"/>
      <c r="S23" s="71"/>
    </row>
    <row r="24" spans="1:22" ht="27" customHeight="1">
      <c r="A24" s="317"/>
      <c r="B24" s="317"/>
      <c r="C24" s="317"/>
      <c r="D24" s="201"/>
      <c r="E24" s="202"/>
      <c r="F24" s="202"/>
      <c r="G24" s="202"/>
      <c r="H24" s="202"/>
      <c r="I24" s="202"/>
      <c r="J24" s="71"/>
      <c r="K24" s="71"/>
      <c r="L24" s="71"/>
      <c r="M24" s="71"/>
      <c r="N24" s="71"/>
      <c r="O24" s="71"/>
      <c r="P24" s="71"/>
      <c r="Q24" s="71"/>
      <c r="R24" s="71"/>
      <c r="S24" s="71"/>
    </row>
    <row r="25" spans="1:22">
      <c r="B25" s="71"/>
      <c r="C25" s="316"/>
      <c r="D25" s="316"/>
      <c r="E25" s="316"/>
      <c r="F25" s="316"/>
      <c r="G25" s="316"/>
      <c r="H25" s="316"/>
      <c r="I25" s="316"/>
      <c r="J25" s="71"/>
      <c r="K25" s="71"/>
      <c r="L25" s="316"/>
      <c r="M25" s="316"/>
      <c r="N25" s="316"/>
      <c r="O25" s="316"/>
      <c r="P25" s="316"/>
      <c r="Q25" s="316"/>
      <c r="R25" s="316"/>
      <c r="S25" s="71"/>
    </row>
    <row r="26" spans="1:22" ht="51.75" customHeight="1">
      <c r="B26" s="71"/>
      <c r="C26" s="316"/>
      <c r="D26" s="316"/>
      <c r="E26" s="316"/>
      <c r="F26" s="316"/>
      <c r="G26" s="316"/>
      <c r="H26" s="316"/>
      <c r="I26" s="316"/>
      <c r="J26" s="71"/>
      <c r="K26" s="71"/>
      <c r="L26" s="316"/>
      <c r="M26" s="316"/>
      <c r="N26" s="316"/>
      <c r="O26" s="316"/>
      <c r="P26" s="316"/>
      <c r="Q26" s="316"/>
      <c r="R26" s="316"/>
      <c r="S26" s="71"/>
    </row>
    <row r="27" spans="1:22" ht="39" customHeight="1">
      <c r="B27" s="71"/>
      <c r="C27" s="316"/>
      <c r="D27" s="316"/>
      <c r="E27" s="316"/>
      <c r="F27" s="316"/>
      <c r="G27" s="316"/>
      <c r="H27" s="316"/>
      <c r="I27" s="316"/>
      <c r="J27" s="71"/>
      <c r="K27" s="71"/>
      <c r="L27" s="316"/>
      <c r="M27" s="316"/>
      <c r="N27" s="316"/>
      <c r="O27" s="316"/>
      <c r="P27" s="316"/>
      <c r="Q27" s="316"/>
      <c r="R27" s="316"/>
      <c r="S27" s="71"/>
    </row>
    <row r="28" spans="1:22" ht="39.75" customHeight="1">
      <c r="B28" s="71"/>
      <c r="C28" s="316"/>
      <c r="D28" s="316"/>
      <c r="E28" s="316"/>
      <c r="F28" s="316"/>
      <c r="G28" s="316"/>
      <c r="H28" s="316"/>
      <c r="I28" s="316"/>
      <c r="J28" s="71"/>
      <c r="K28" s="71"/>
      <c r="L28" s="316"/>
      <c r="M28" s="316"/>
      <c r="N28" s="316"/>
      <c r="O28" s="316"/>
      <c r="P28" s="316"/>
      <c r="Q28" s="316"/>
      <c r="R28" s="316"/>
      <c r="S28" s="71"/>
    </row>
    <row r="29" spans="1:22" ht="43.5" customHeight="1">
      <c r="B29" s="71"/>
      <c r="C29" s="316"/>
      <c r="D29" s="316"/>
      <c r="E29" s="316"/>
      <c r="F29" s="316"/>
      <c r="G29" s="316"/>
      <c r="H29" s="316"/>
      <c r="I29" s="316"/>
      <c r="J29" s="71"/>
      <c r="K29" s="71"/>
      <c r="L29" s="316"/>
      <c r="M29" s="316"/>
      <c r="N29" s="316"/>
      <c r="O29" s="316"/>
      <c r="P29" s="316"/>
      <c r="Q29" s="316"/>
      <c r="R29" s="316"/>
      <c r="S29" s="71"/>
    </row>
    <row r="30" spans="1:22" ht="30" customHeight="1">
      <c r="B30" s="71"/>
      <c r="C30" s="316"/>
      <c r="D30" s="316"/>
      <c r="E30" s="316"/>
      <c r="F30" s="316"/>
      <c r="G30" s="316"/>
      <c r="H30" s="316"/>
      <c r="I30" s="316"/>
      <c r="J30" s="71"/>
      <c r="K30" s="71"/>
      <c r="L30" s="71"/>
      <c r="M30" s="71"/>
      <c r="N30" s="71"/>
      <c r="O30" s="71"/>
      <c r="P30" s="71"/>
      <c r="Q30" s="71"/>
      <c r="R30" s="71"/>
      <c r="S30" s="71"/>
      <c r="T30" s="317"/>
      <c r="U30" s="317"/>
      <c r="V30" s="317"/>
    </row>
    <row r="31" spans="1:22" ht="15.75" customHeight="1">
      <c r="B31" s="71"/>
      <c r="C31" s="71"/>
      <c r="D31" s="71"/>
      <c r="E31" s="71"/>
      <c r="F31" s="71"/>
      <c r="G31" s="71"/>
      <c r="H31" s="71"/>
      <c r="I31" s="71"/>
      <c r="J31" s="71"/>
      <c r="K31" s="71"/>
      <c r="L31" s="71"/>
      <c r="M31" s="71"/>
      <c r="N31" s="71"/>
      <c r="O31" s="71"/>
      <c r="P31" s="71"/>
      <c r="Q31" s="71"/>
      <c r="R31" s="71"/>
      <c r="S31" s="71"/>
    </row>
    <row r="32" spans="1:22" ht="39" customHeight="1"/>
    <row r="33" spans="2:14" ht="76.5" customHeight="1"/>
    <row r="34" spans="2:14" ht="42" customHeight="1"/>
    <row r="35" spans="2:14" ht="28.5" customHeight="1"/>
    <row r="36" spans="2:14">
      <c r="C36" s="320"/>
      <c r="D36" s="320"/>
      <c r="E36" s="320"/>
      <c r="F36" s="320"/>
      <c r="G36" s="320"/>
      <c r="H36" s="320"/>
      <c r="I36" s="320"/>
      <c r="N36" s="68"/>
    </row>
    <row r="37" spans="2:14">
      <c r="C37" s="321"/>
      <c r="D37" s="321"/>
      <c r="E37" s="321"/>
      <c r="F37" s="321"/>
      <c r="G37" s="321"/>
      <c r="H37" s="321"/>
      <c r="I37" s="321"/>
    </row>
    <row r="42" spans="2:14" ht="15" customHeight="1">
      <c r="B42" s="322"/>
      <c r="C42" s="322"/>
      <c r="D42" s="322"/>
      <c r="E42" s="322"/>
      <c r="F42" s="322"/>
      <c r="G42" s="322"/>
      <c r="H42" s="322"/>
      <c r="I42" s="322"/>
    </row>
    <row r="43" spans="2:14">
      <c r="B43" s="322"/>
      <c r="C43" s="322"/>
      <c r="D43" s="322"/>
      <c r="E43" s="322"/>
      <c r="F43" s="322"/>
      <c r="G43" s="322"/>
      <c r="H43" s="322"/>
      <c r="I43" s="322"/>
    </row>
    <row r="44" spans="2:14">
      <c r="B44" s="322"/>
      <c r="C44" s="322"/>
      <c r="D44" s="322"/>
      <c r="E44" s="322"/>
      <c r="F44" s="322"/>
      <c r="G44" s="322"/>
      <c r="H44" s="322"/>
      <c r="I44" s="322"/>
    </row>
    <row r="45" spans="2:14">
      <c r="B45" s="322"/>
      <c r="C45" s="322"/>
      <c r="D45" s="322"/>
      <c r="E45" s="322"/>
      <c r="F45" s="322"/>
      <c r="G45" s="322"/>
      <c r="H45" s="322"/>
      <c r="I45" s="322"/>
    </row>
    <row r="46" spans="2:14">
      <c r="B46" s="322"/>
      <c r="C46" s="322"/>
      <c r="D46" s="322"/>
      <c r="E46" s="322"/>
      <c r="F46" s="322"/>
      <c r="G46" s="322"/>
      <c r="H46" s="322"/>
      <c r="I46" s="322"/>
    </row>
    <row r="47" spans="2:14">
      <c r="B47" s="322"/>
      <c r="C47" s="322"/>
      <c r="D47" s="322"/>
      <c r="E47" s="322"/>
      <c r="F47" s="322"/>
      <c r="G47" s="322"/>
      <c r="H47" s="322"/>
      <c r="I47" s="322"/>
    </row>
    <row r="48" spans="2:14">
      <c r="B48" s="322"/>
      <c r="C48" s="322"/>
      <c r="D48" s="322"/>
      <c r="E48" s="322"/>
      <c r="F48" s="322"/>
      <c r="G48" s="322"/>
      <c r="H48" s="322"/>
      <c r="I48" s="322"/>
    </row>
    <row r="49" spans="2:9">
      <c r="B49" s="322"/>
      <c r="C49" s="322"/>
      <c r="D49" s="322"/>
      <c r="E49" s="322"/>
      <c r="F49" s="322"/>
      <c r="G49" s="322"/>
      <c r="H49" s="322"/>
      <c r="I49" s="322"/>
    </row>
    <row r="50" spans="2:9">
      <c r="B50" s="322"/>
      <c r="C50" s="322"/>
      <c r="D50" s="322"/>
      <c r="E50" s="322"/>
      <c r="F50" s="322"/>
      <c r="G50" s="322"/>
      <c r="H50" s="322"/>
      <c r="I50" s="322"/>
    </row>
    <row r="51" spans="2:9">
      <c r="B51" s="322"/>
      <c r="C51" s="322"/>
      <c r="D51" s="322"/>
      <c r="E51" s="322"/>
      <c r="F51" s="322"/>
      <c r="G51" s="322"/>
      <c r="H51" s="322"/>
      <c r="I51" s="322"/>
    </row>
    <row r="52" spans="2:9">
      <c r="B52" s="322"/>
      <c r="C52" s="322"/>
      <c r="D52" s="322"/>
      <c r="E52" s="322"/>
      <c r="F52" s="322"/>
      <c r="G52" s="322"/>
      <c r="H52" s="322"/>
      <c r="I52" s="322"/>
    </row>
    <row r="53" spans="2:9">
      <c r="B53" s="322"/>
      <c r="C53" s="322"/>
      <c r="D53" s="322"/>
      <c r="E53" s="322"/>
      <c r="F53" s="322"/>
      <c r="G53" s="322"/>
      <c r="H53" s="322"/>
      <c r="I53" s="322"/>
    </row>
    <row r="57" spans="2:9" ht="15" customHeight="1">
      <c r="B57" s="319"/>
      <c r="C57" s="319"/>
      <c r="D57" s="319"/>
      <c r="E57" s="319"/>
      <c r="F57" s="319"/>
      <c r="G57" s="319"/>
      <c r="H57" s="319"/>
      <c r="I57" s="319"/>
    </row>
    <row r="58" spans="2:9">
      <c r="B58" s="319"/>
      <c r="C58" s="319"/>
      <c r="D58" s="319"/>
      <c r="E58" s="319"/>
      <c r="F58" s="319"/>
      <c r="G58" s="319"/>
      <c r="H58" s="319"/>
      <c r="I58" s="319"/>
    </row>
    <row r="59" spans="2:9">
      <c r="B59" s="319"/>
      <c r="C59" s="319"/>
      <c r="D59" s="319"/>
      <c r="E59" s="319"/>
      <c r="F59" s="319"/>
      <c r="G59" s="319"/>
      <c r="H59" s="319"/>
      <c r="I59" s="319"/>
    </row>
    <row r="60" spans="2:9">
      <c r="B60" s="319"/>
      <c r="C60" s="319"/>
      <c r="D60" s="319"/>
      <c r="E60" s="319"/>
      <c r="F60" s="319"/>
      <c r="G60" s="319"/>
      <c r="H60" s="319"/>
      <c r="I60" s="319"/>
    </row>
  </sheetData>
  <sheetProtection algorithmName="SHA-512" hashValue="3EPt+BWMPIQT+gyff6L5wCirJll+xcgMtIRinEFfpuQHjc5a92nLFzjOTER7UixLQOEvU9dqnxNUgaPN/LzU2w==" saltValue="eGZyIVI3yRtLVeSV5+RzaA=="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19">
    <mergeCell ref="B57:I60"/>
    <mergeCell ref="C36:I36"/>
    <mergeCell ref="C37:I37"/>
    <mergeCell ref="C30:I30"/>
    <mergeCell ref="L25:R25"/>
    <mergeCell ref="L26:R26"/>
    <mergeCell ref="L27:R27"/>
    <mergeCell ref="L28:R28"/>
    <mergeCell ref="L29:R29"/>
    <mergeCell ref="C25:I25"/>
    <mergeCell ref="C26:I26"/>
    <mergeCell ref="B42:I53"/>
    <mergeCell ref="C27:I27"/>
    <mergeCell ref="C28:I28"/>
    <mergeCell ref="C29:I29"/>
    <mergeCell ref="A24:C24"/>
    <mergeCell ref="T30:V30"/>
    <mergeCell ref="J9:L9"/>
    <mergeCell ref="C22:I2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autoFill="0" autoPict="0" macro="[0]!Button4_Click">
                <anchor moveWithCells="1" sizeWithCells="1">
                  <from>
                    <xdr:col>14</xdr:col>
                    <xdr:colOff>266700</xdr:colOff>
                    <xdr:row>50</xdr:row>
                    <xdr:rowOff>76200</xdr:rowOff>
                  </from>
                  <to>
                    <xdr:col>18</xdr:col>
                    <xdr:colOff>215900</xdr:colOff>
                    <xdr:row>53</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16"/>
  <sheetViews>
    <sheetView showGridLines="0" topLeftCell="A6" zoomScale="125" zoomScaleNormal="125" zoomScalePageLayoutView="125" workbookViewId="0">
      <selection activeCell="C15" sqref="C15"/>
    </sheetView>
  </sheetViews>
  <sheetFormatPr baseColWidth="10" defaultColWidth="8.6640625" defaultRowHeight="15"/>
  <cols>
    <col min="1" max="1" width="9.1640625" style="2" customWidth="1"/>
    <col min="2" max="2" width="14.6640625" customWidth="1"/>
    <col min="3" max="3" width="56" style="3" customWidth="1"/>
    <col min="4" max="4" width="44.33203125" customWidth="1"/>
    <col min="6" max="6" width="51.6640625" style="9" customWidth="1"/>
    <col min="7" max="7" width="19.83203125" style="207" customWidth="1"/>
    <col min="8" max="9" width="19.83203125" style="142" customWidth="1"/>
  </cols>
  <sheetData>
    <row r="1" spans="1:9" ht="67.5" customHeight="1">
      <c r="A1" s="46"/>
      <c r="C1" s="270"/>
      <c r="D1" s="3"/>
      <c r="I1"/>
    </row>
    <row r="2" spans="1:9">
      <c r="A2" s="49" t="s">
        <v>4</v>
      </c>
      <c r="D2" s="3"/>
      <c r="I2"/>
    </row>
    <row r="3" spans="1:9">
      <c r="F3"/>
      <c r="I3"/>
    </row>
    <row r="4" spans="1:9" s="32" customFormat="1" ht="29.25" customHeight="1">
      <c r="A4" s="20" t="s">
        <v>0</v>
      </c>
      <c r="B4" s="24" t="s">
        <v>42</v>
      </c>
      <c r="C4" s="26" t="s">
        <v>1</v>
      </c>
      <c r="D4" s="31" t="s">
        <v>312</v>
      </c>
      <c r="E4" s="22" t="s">
        <v>2</v>
      </c>
      <c r="F4" s="47" t="s">
        <v>3</v>
      </c>
      <c r="G4" s="333" t="s">
        <v>573</v>
      </c>
      <c r="H4" s="349"/>
      <c r="I4" s="334"/>
    </row>
    <row r="5" spans="1:9" s="50" customFormat="1" ht="32">
      <c r="A5" s="129">
        <v>0</v>
      </c>
      <c r="B5" s="336" t="s">
        <v>22</v>
      </c>
      <c r="C5" s="252" t="s">
        <v>330</v>
      </c>
      <c r="D5" s="130" t="s">
        <v>441</v>
      </c>
      <c r="E5" s="137">
        <v>0</v>
      </c>
      <c r="F5" s="138"/>
      <c r="G5" s="215" t="s">
        <v>562</v>
      </c>
      <c r="H5" s="243"/>
      <c r="I5" s="243"/>
    </row>
    <row r="6" spans="1:9" ht="52">
      <c r="A6" s="124">
        <v>1</v>
      </c>
      <c r="B6" s="338"/>
      <c r="C6" s="98" t="s">
        <v>18</v>
      </c>
      <c r="D6" s="260" t="s">
        <v>442</v>
      </c>
      <c r="E6" s="91">
        <v>1</v>
      </c>
      <c r="F6" s="92"/>
      <c r="G6" s="211" t="s">
        <v>526</v>
      </c>
      <c r="H6" s="211" t="s">
        <v>507</v>
      </c>
      <c r="I6" s="212"/>
    </row>
    <row r="7" spans="1:9" ht="32">
      <c r="A7" s="124">
        <v>1</v>
      </c>
      <c r="B7" s="338"/>
      <c r="C7" s="98" t="s">
        <v>452</v>
      </c>
      <c r="D7" s="242"/>
      <c r="E7" s="91">
        <v>1</v>
      </c>
      <c r="F7" s="92"/>
      <c r="G7" s="211" t="s">
        <v>526</v>
      </c>
      <c r="H7" s="212"/>
      <c r="I7" s="212"/>
    </row>
    <row r="8" spans="1:9" ht="52">
      <c r="A8" s="89">
        <v>1</v>
      </c>
      <c r="B8" s="338"/>
      <c r="C8" s="98" t="s">
        <v>352</v>
      </c>
      <c r="D8" s="259" t="s">
        <v>443</v>
      </c>
      <c r="E8" s="91">
        <v>1</v>
      </c>
      <c r="F8" s="92"/>
      <c r="G8" s="211" t="s">
        <v>526</v>
      </c>
      <c r="H8" s="211" t="s">
        <v>507</v>
      </c>
      <c r="I8" s="212"/>
    </row>
    <row r="9" spans="1:9" ht="32">
      <c r="A9" s="124">
        <v>2</v>
      </c>
      <c r="B9" s="338"/>
      <c r="C9" s="98" t="s">
        <v>20</v>
      </c>
      <c r="D9" s="262"/>
      <c r="E9" s="91">
        <v>1</v>
      </c>
      <c r="F9" s="92"/>
      <c r="G9" s="211" t="s">
        <v>526</v>
      </c>
      <c r="H9" s="212"/>
      <c r="I9" s="212"/>
    </row>
    <row r="10" spans="1:9" ht="32">
      <c r="A10" s="127">
        <v>2</v>
      </c>
      <c r="B10" s="339"/>
      <c r="C10" s="250" t="s">
        <v>375</v>
      </c>
      <c r="D10" s="261"/>
      <c r="E10" s="95">
        <v>0</v>
      </c>
      <c r="F10" s="96"/>
      <c r="G10" s="211" t="s">
        <v>526</v>
      </c>
      <c r="H10" s="212"/>
      <c r="I10" s="212"/>
    </row>
    <row r="11" spans="1:9" ht="48">
      <c r="A11" s="123">
        <v>1</v>
      </c>
      <c r="B11" s="336" t="s">
        <v>23</v>
      </c>
      <c r="C11" s="245" t="s">
        <v>353</v>
      </c>
      <c r="D11" s="268"/>
      <c r="E11" s="87">
        <v>1</v>
      </c>
      <c r="F11" s="88"/>
      <c r="G11" s="211" t="s">
        <v>527</v>
      </c>
      <c r="H11" s="211" t="s">
        <v>528</v>
      </c>
      <c r="I11" s="211" t="s">
        <v>526</v>
      </c>
    </row>
    <row r="12" spans="1:9" ht="32">
      <c r="A12" s="124">
        <v>1</v>
      </c>
      <c r="B12" s="338"/>
      <c r="C12" s="98" t="s">
        <v>19</v>
      </c>
      <c r="D12" s="260"/>
      <c r="E12" s="91">
        <v>0</v>
      </c>
      <c r="F12" s="92"/>
      <c r="G12" s="211" t="s">
        <v>529</v>
      </c>
      <c r="H12" s="212"/>
      <c r="I12" s="212"/>
    </row>
    <row r="13" spans="1:9" ht="48">
      <c r="A13" s="131">
        <v>2</v>
      </c>
      <c r="B13" s="338"/>
      <c r="C13" s="98" t="s">
        <v>665</v>
      </c>
      <c r="D13" s="242"/>
      <c r="E13" s="91">
        <v>0</v>
      </c>
      <c r="F13" s="92"/>
      <c r="G13" s="211" t="s">
        <v>544</v>
      </c>
      <c r="H13" s="212"/>
      <c r="I13" s="212"/>
    </row>
    <row r="14" spans="1:9" ht="32">
      <c r="A14" s="131">
        <v>2</v>
      </c>
      <c r="B14" s="338"/>
      <c r="C14" s="98" t="s">
        <v>374</v>
      </c>
      <c r="D14" s="260"/>
      <c r="E14" s="91">
        <v>0</v>
      </c>
      <c r="F14" s="92"/>
      <c r="G14" s="211" t="s">
        <v>529</v>
      </c>
      <c r="H14" s="212"/>
      <c r="I14" s="212"/>
    </row>
    <row r="15" spans="1:9" ht="16">
      <c r="A15" s="124">
        <v>3</v>
      </c>
      <c r="B15" s="338"/>
      <c r="C15" s="98" t="s">
        <v>393</v>
      </c>
      <c r="D15" s="260"/>
      <c r="E15" s="91">
        <v>0</v>
      </c>
      <c r="F15" s="92"/>
      <c r="G15" s="211" t="s">
        <v>556</v>
      </c>
      <c r="H15" s="211" t="s">
        <v>557</v>
      </c>
      <c r="I15" s="212"/>
    </row>
    <row r="16" spans="1:9" ht="32">
      <c r="A16" s="127">
        <v>4</v>
      </c>
      <c r="B16" s="339"/>
      <c r="C16" s="250" t="s">
        <v>21</v>
      </c>
      <c r="D16" s="121"/>
      <c r="E16" s="95">
        <v>0</v>
      </c>
      <c r="F16" s="96"/>
      <c r="G16" s="213" t="s">
        <v>496</v>
      </c>
      <c r="H16" s="214"/>
      <c r="I16" s="214"/>
    </row>
  </sheetData>
  <sheetProtection algorithmName="SHA-512" hashValue="TVA7e46k0aV0zMtLzYA+8JSu6mTj+4hU1PErROaArVZjSsjCvSE6MN11+XsSqxg2gVJcepZojFbju3nYgTBYTg==" saltValue="i7ue3O76ajQMfxMPg7tLvw=="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3">
    <mergeCell ref="B11:B16"/>
    <mergeCell ref="B5:B10"/>
    <mergeCell ref="G4:I4"/>
  </mergeCells>
  <dataValidations count="1">
    <dataValidation type="whole" operator="lessThanOrEqual" allowBlank="1" showErrorMessage="1" error="Please enter:_x000a_&quot;0&quot; if No or None, or_x000a_&quot;1&quot; if Yes" sqref="E1:E1048576" xr:uid="{00000000-0002-0000-0900-000000000000}">
      <formula1>1</formula1>
    </dataValidation>
  </dataValidations>
  <hyperlinks>
    <hyperlink ref="G6" r:id="rId1" display="http://caninerabiesblueprint.org/Roles-and-Responsibilities?lang=en" xr:uid="{00000000-0004-0000-0900-000000000000}"/>
    <hyperlink ref="H6" r:id="rId2" display="http://www.fao.org/3/a-i2415e.pdf" xr:uid="{00000000-0004-0000-0900-000001000000}"/>
    <hyperlink ref="G7" r:id="rId3" display="http://caninerabiesblueprint.org/Roles-and-Responsibilities?lang=en" xr:uid="{00000000-0004-0000-0900-000002000000}"/>
    <hyperlink ref="G8" r:id="rId4" display="http://caninerabiesblueprint.org/Roles-and-Responsibilities?lang=en" xr:uid="{00000000-0004-0000-0900-000003000000}"/>
    <hyperlink ref="H8" r:id="rId5" display="http://www.fao.org/3/a-i2415e.pdf" xr:uid="{00000000-0004-0000-0900-000004000000}"/>
    <hyperlink ref="G11" r:id="rId6" display="http://caninerabiesblueprint.org/5-1-What-do-we-need-to-know-before?lang=en" xr:uid="{00000000-0004-0000-0900-000005000000}"/>
    <hyperlink ref="H11" r:id="rId7" display="http://caninerabiesblueprint.org/1-8-What-measures-are-available?lang=en" xr:uid="{00000000-0004-0000-0900-000006000000}"/>
    <hyperlink ref="I11" r:id="rId8" display="http://caninerabiesblueprint.org/Roles-and-Responsibilities?lang=en" xr:uid="{00000000-0004-0000-0900-000007000000}"/>
    <hyperlink ref="G12" r:id="rId9" display="http://caninerabiesblueprint.org/3-3-Costs-and-Funding?lang=en" xr:uid="{00000000-0004-0000-0900-000008000000}"/>
    <hyperlink ref="G9" r:id="rId10" display="http://caninerabiesblueprint.org/Roles-and-Responsibilities?lang=en" xr:uid="{00000000-0004-0000-0900-000009000000}"/>
    <hyperlink ref="G13" r:id="rId11" display="http://caninerabiesblueprint.org/The-components-of-a-successful?lang=en" xr:uid="{00000000-0004-0000-0900-00000A000000}"/>
    <hyperlink ref="G14" r:id="rId12" display="http://caninerabiesblueprint.org/3-3-Costs-and-Funding?lang=en" xr:uid="{00000000-0004-0000-0900-00000B000000}"/>
    <hyperlink ref="G10" r:id="rId13" display="http://caninerabiesblueprint.org/Roles-and-Responsibilities?lang=en" xr:uid="{00000000-0004-0000-0900-00000C000000}"/>
    <hyperlink ref="G15" r:id="rId14" display="http://caninerabiesblueprint.org/5-6-Evaluation?lang=en" xr:uid="{00000000-0004-0000-0900-00000D000000}"/>
    <hyperlink ref="H15" r:id="rId15" display="http://caninerabiesblueprint.org/5-7-1-How-do-we-ensure?lang=en" xr:uid="{00000000-0004-0000-0900-00000E000000}"/>
    <hyperlink ref="G16" r:id="rId16" display="http://caninerabiesblueprint.org/OIE-Terrestrial-Animal-Health-Code" xr:uid="{00000000-0004-0000-0900-00000F000000}"/>
    <hyperlink ref="G5" r:id="rId17" display="http://rabiessurveillanceblueprint.org/-Reporting-dissemination-and-" xr:uid="{00000000-0004-0000-0900-000010000000}"/>
  </hyperlinks>
  <pageMargins left="0.7" right="0.7" top="0.75" bottom="0.75" header="0.3" footer="0.3"/>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22"/>
  <sheetViews>
    <sheetView showGridLines="0" topLeftCell="A12" zoomScale="125" zoomScaleNormal="125" zoomScalePageLayoutView="125" workbookViewId="0">
      <selection activeCell="C19" sqref="C19"/>
    </sheetView>
  </sheetViews>
  <sheetFormatPr baseColWidth="10" defaultColWidth="8.6640625" defaultRowHeight="15"/>
  <cols>
    <col min="1" max="1" width="9.1640625" style="2" customWidth="1"/>
    <col min="2" max="2" width="14.6640625" style="3" customWidth="1"/>
    <col min="3" max="3" width="56" style="3" customWidth="1"/>
    <col min="4" max="4" width="50.33203125" style="3" customWidth="1"/>
    <col min="6" max="6" width="38.6640625" customWidth="1"/>
    <col min="7" max="7" width="18.83203125" style="207" customWidth="1"/>
    <col min="8" max="10" width="18.83203125" style="142" customWidth="1"/>
  </cols>
  <sheetData>
    <row r="1" spans="1:10" ht="67.5" customHeight="1">
      <c r="A1" s="46"/>
      <c r="B1"/>
      <c r="C1" s="270"/>
      <c r="F1" s="9"/>
      <c r="I1"/>
      <c r="J1"/>
    </row>
    <row r="2" spans="1:10">
      <c r="A2" s="49" t="s">
        <v>4</v>
      </c>
      <c r="B2"/>
      <c r="F2" s="9"/>
      <c r="I2"/>
      <c r="J2"/>
    </row>
    <row r="3" spans="1:10">
      <c r="B3"/>
      <c r="D3"/>
      <c r="I3"/>
      <c r="J3"/>
    </row>
    <row r="4" spans="1:10" s="1" customFormat="1" ht="32">
      <c r="A4" s="20" t="s">
        <v>0</v>
      </c>
      <c r="B4" s="24" t="s">
        <v>42</v>
      </c>
      <c r="C4" s="21" t="s">
        <v>1</v>
      </c>
      <c r="D4" s="31" t="s">
        <v>312</v>
      </c>
      <c r="E4" s="22" t="s">
        <v>2</v>
      </c>
      <c r="F4" s="23" t="s">
        <v>3</v>
      </c>
      <c r="G4" s="333" t="s">
        <v>573</v>
      </c>
      <c r="H4" s="349"/>
      <c r="I4" s="349"/>
      <c r="J4" s="334"/>
    </row>
    <row r="5" spans="1:10" s="10" customFormat="1" ht="26">
      <c r="A5" s="85">
        <v>0</v>
      </c>
      <c r="B5" s="336" t="s">
        <v>6</v>
      </c>
      <c r="C5" s="245" t="s">
        <v>324</v>
      </c>
      <c r="D5" s="86"/>
      <c r="E5" s="87">
        <v>1</v>
      </c>
      <c r="F5" s="88"/>
      <c r="G5" s="209" t="s">
        <v>496</v>
      </c>
      <c r="H5" s="210"/>
      <c r="I5" s="210"/>
      <c r="J5" s="210"/>
    </row>
    <row r="6" spans="1:10" s="10" customFormat="1" ht="32">
      <c r="A6" s="89">
        <v>1</v>
      </c>
      <c r="B6" s="338"/>
      <c r="C6" s="98" t="s">
        <v>40</v>
      </c>
      <c r="D6" s="90" t="s">
        <v>24</v>
      </c>
      <c r="E6" s="91">
        <v>0</v>
      </c>
      <c r="F6" s="92"/>
      <c r="G6" s="211" t="s">
        <v>496</v>
      </c>
      <c r="H6" s="212"/>
      <c r="I6" s="212"/>
      <c r="J6" s="212"/>
    </row>
    <row r="7" spans="1:10" s="10" customFormat="1" ht="32">
      <c r="A7" s="93">
        <v>2</v>
      </c>
      <c r="B7" s="339"/>
      <c r="C7" s="250" t="s">
        <v>354</v>
      </c>
      <c r="D7" s="94" t="s">
        <v>25</v>
      </c>
      <c r="E7" s="95">
        <v>1</v>
      </c>
      <c r="F7" s="96"/>
      <c r="G7" s="211" t="s">
        <v>530</v>
      </c>
      <c r="H7" s="211" t="s">
        <v>496</v>
      </c>
      <c r="I7" s="212"/>
      <c r="J7" s="212"/>
    </row>
    <row r="8" spans="1:10" s="10" customFormat="1" ht="26">
      <c r="A8" s="85">
        <v>0</v>
      </c>
      <c r="B8" s="336" t="s">
        <v>7</v>
      </c>
      <c r="C8" s="245" t="s">
        <v>325</v>
      </c>
      <c r="D8" s="97"/>
      <c r="E8" s="87">
        <v>1</v>
      </c>
      <c r="F8" s="88"/>
      <c r="G8" s="211" t="s">
        <v>497</v>
      </c>
      <c r="H8" s="212"/>
      <c r="I8" s="212"/>
      <c r="J8" s="212"/>
    </row>
    <row r="9" spans="1:10" s="10" customFormat="1" ht="32">
      <c r="A9" s="89">
        <v>1</v>
      </c>
      <c r="B9" s="338"/>
      <c r="C9" s="98" t="s">
        <v>41</v>
      </c>
      <c r="D9" s="90" t="s">
        <v>24</v>
      </c>
      <c r="E9" s="91">
        <v>1</v>
      </c>
      <c r="F9" s="92"/>
      <c r="G9" s="211" t="s">
        <v>497</v>
      </c>
      <c r="H9" s="212"/>
      <c r="I9" s="212"/>
      <c r="J9" s="212"/>
    </row>
    <row r="10" spans="1:10" s="10" customFormat="1" ht="32">
      <c r="A10" s="93">
        <v>2</v>
      </c>
      <c r="B10" s="339"/>
      <c r="C10" s="250" t="s">
        <v>355</v>
      </c>
      <c r="D10" s="94" t="s">
        <v>25</v>
      </c>
      <c r="E10" s="95">
        <v>1</v>
      </c>
      <c r="F10" s="96"/>
      <c r="G10" s="211" t="s">
        <v>530</v>
      </c>
      <c r="H10" s="211" t="s">
        <v>497</v>
      </c>
      <c r="I10" s="212"/>
      <c r="J10" s="212"/>
    </row>
    <row r="11" spans="1:10" s="10" customFormat="1" ht="39">
      <c r="A11" s="85">
        <v>0</v>
      </c>
      <c r="B11" s="351" t="s">
        <v>8</v>
      </c>
      <c r="C11" s="245" t="s">
        <v>329</v>
      </c>
      <c r="D11" s="97" t="s">
        <v>431</v>
      </c>
      <c r="E11" s="87">
        <v>0</v>
      </c>
      <c r="F11" s="88"/>
      <c r="G11" s="211" t="s">
        <v>564</v>
      </c>
      <c r="H11" s="212"/>
      <c r="I11" s="212"/>
      <c r="J11" s="212"/>
    </row>
    <row r="12" spans="1:10" s="10" customFormat="1" ht="32">
      <c r="A12" s="89">
        <v>1</v>
      </c>
      <c r="B12" s="352"/>
      <c r="C12" s="98" t="s">
        <v>447</v>
      </c>
      <c r="D12" s="90" t="s">
        <v>26</v>
      </c>
      <c r="E12" s="91">
        <v>1</v>
      </c>
      <c r="F12" s="92"/>
      <c r="G12" s="211" t="s">
        <v>504</v>
      </c>
      <c r="H12" s="212"/>
      <c r="I12" s="212"/>
      <c r="J12" s="212"/>
    </row>
    <row r="13" spans="1:10" s="10" customFormat="1" ht="32">
      <c r="A13" s="89">
        <v>1</v>
      </c>
      <c r="B13" s="352"/>
      <c r="C13" s="98" t="s">
        <v>332</v>
      </c>
      <c r="D13" s="90" t="s">
        <v>5</v>
      </c>
      <c r="E13" s="91">
        <v>0</v>
      </c>
      <c r="F13" s="92"/>
      <c r="G13" s="208"/>
      <c r="H13" s="212"/>
      <c r="I13" s="212"/>
      <c r="J13" s="212"/>
    </row>
    <row r="14" spans="1:10" s="10" customFormat="1" ht="26">
      <c r="A14" s="89">
        <v>1</v>
      </c>
      <c r="B14" s="352"/>
      <c r="C14" s="98" t="s">
        <v>333</v>
      </c>
      <c r="D14" s="90"/>
      <c r="E14" s="91">
        <v>1</v>
      </c>
      <c r="F14" s="92"/>
      <c r="G14" s="211" t="s">
        <v>504</v>
      </c>
      <c r="H14" s="211" t="s">
        <v>505</v>
      </c>
      <c r="I14" s="211" t="s">
        <v>496</v>
      </c>
      <c r="J14" s="211" t="s">
        <v>530</v>
      </c>
    </row>
    <row r="15" spans="1:10" s="10" customFormat="1" ht="26">
      <c r="A15" s="89">
        <v>1</v>
      </c>
      <c r="B15" s="352"/>
      <c r="C15" s="98" t="s">
        <v>334</v>
      </c>
      <c r="D15" s="90"/>
      <c r="E15" s="91">
        <v>1</v>
      </c>
      <c r="F15" s="92"/>
      <c r="G15" s="211" t="s">
        <v>504</v>
      </c>
      <c r="H15" s="211" t="s">
        <v>505</v>
      </c>
      <c r="I15" s="211" t="s">
        <v>497</v>
      </c>
      <c r="J15" s="211" t="s">
        <v>530</v>
      </c>
    </row>
    <row r="16" spans="1:10" s="10" customFormat="1" ht="32">
      <c r="A16" s="89">
        <v>1</v>
      </c>
      <c r="B16" s="352"/>
      <c r="C16" s="98" t="s">
        <v>335</v>
      </c>
      <c r="D16" s="90"/>
      <c r="E16" s="91">
        <v>1</v>
      </c>
      <c r="F16" s="92"/>
      <c r="G16" s="208"/>
      <c r="H16" s="212"/>
      <c r="I16" s="212"/>
      <c r="J16" s="212"/>
    </row>
    <row r="17" spans="1:10" s="10" customFormat="1" ht="16">
      <c r="A17" s="89">
        <v>1</v>
      </c>
      <c r="B17" s="352"/>
      <c r="C17" s="98" t="s">
        <v>336</v>
      </c>
      <c r="D17" s="90"/>
      <c r="E17" s="91">
        <v>1</v>
      </c>
      <c r="F17" s="92"/>
      <c r="G17" s="208"/>
      <c r="H17" s="212"/>
      <c r="I17" s="212"/>
      <c r="J17" s="212"/>
    </row>
    <row r="18" spans="1:10" s="10" customFormat="1" ht="32">
      <c r="A18" s="101">
        <v>2</v>
      </c>
      <c r="B18" s="352"/>
      <c r="C18" s="98" t="s">
        <v>356</v>
      </c>
      <c r="D18" s="90"/>
      <c r="E18" s="91">
        <v>1</v>
      </c>
      <c r="F18" s="92"/>
      <c r="G18" s="211" t="s">
        <v>531</v>
      </c>
      <c r="H18" s="211" t="s">
        <v>532</v>
      </c>
      <c r="I18" s="212"/>
      <c r="J18" s="212"/>
    </row>
    <row r="19" spans="1:10" s="10" customFormat="1" ht="16">
      <c r="A19" s="103">
        <v>3</v>
      </c>
      <c r="B19" s="353"/>
      <c r="C19" s="250" t="s">
        <v>666</v>
      </c>
      <c r="D19" s="94"/>
      <c r="E19" s="95">
        <v>0</v>
      </c>
      <c r="F19" s="96"/>
      <c r="G19" s="213"/>
      <c r="H19" s="213"/>
      <c r="I19" s="214"/>
      <c r="J19" s="214"/>
    </row>
    <row r="21" spans="1:10" s="10" customFormat="1">
      <c r="B21" s="6"/>
      <c r="C21" s="315"/>
      <c r="D21" s="6"/>
      <c r="G21" s="207"/>
      <c r="H21" s="142"/>
      <c r="I21" s="142"/>
      <c r="J21" s="142"/>
    </row>
    <row r="22" spans="1:10">
      <c r="E22" s="18"/>
    </row>
  </sheetData>
  <sheetProtection algorithmName="SHA-512" hashValue="ryVBLQvGnAyjajj+tvG6aho1QEcIY4wkgBKUqOwKdrRvbxyoZHxfYQkj4tlyIUisLV07b82KhqNSsVSzikl8Bg==" saltValue="Ww1r5/uIZDBN2cXQIKajtQ=="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4">
    <mergeCell ref="B5:B7"/>
    <mergeCell ref="B8:B10"/>
    <mergeCell ref="G4:J4"/>
    <mergeCell ref="B11:B19"/>
  </mergeCells>
  <dataValidations count="2">
    <dataValidation type="whole" operator="lessThanOrEqual" allowBlank="1" showErrorMessage="1" error="Please enter:_x000a_&quot;0&quot; if No or None, or_x000a_&quot;1&quot; if Yes_x000a_" sqref="E21:E1048576 E4:E19" xr:uid="{00000000-0002-0000-0A00-000000000000}">
      <formula1>1</formula1>
    </dataValidation>
    <dataValidation type="whole" operator="lessThanOrEqual" allowBlank="1" showErrorMessage="1" error="Please enter:_x000a_&quot;0&quot; if No or None, or_x000a_&quot;1&quot; if Yes" sqref="E1:E3" xr:uid="{00000000-0002-0000-0A00-000001000000}">
      <formula1>1</formula1>
    </dataValidation>
  </dataValidations>
  <hyperlinks>
    <hyperlink ref="G5" r:id="rId1" display="http://caninerabiesblueprint.org/OIE-Terrestrial-Animal-Health-Code" xr:uid="{00000000-0004-0000-0A00-000000000000}"/>
    <hyperlink ref="G8" r:id="rId2" display="http://caninerabiesblueprint.org/WHO-expert-consultation-on-rabies" xr:uid="{00000000-0004-0000-0A00-000001000000}"/>
    <hyperlink ref="G12" r:id="rId3" display="http://caninerabiesblueprint.org/3-2-Legislation?lang=en" xr:uid="{00000000-0004-0000-0A00-000002000000}"/>
    <hyperlink ref="G14" r:id="rId4" display="http://caninerabiesblueprint.org/3-2-Legislation?lang=en" xr:uid="{00000000-0004-0000-0A00-000003000000}"/>
    <hyperlink ref="G15" r:id="rId5" display="http://caninerabiesblueprint.org/3-2-Legislation?lang=en" xr:uid="{00000000-0004-0000-0A00-000004000000}"/>
    <hyperlink ref="H14" r:id="rId6" display="http://caninerabiesblueprint.org/3-2-3-Why-does-rabies-need-to-be-a?lang=en" xr:uid="{00000000-0004-0000-0A00-000005000000}"/>
    <hyperlink ref="H15" r:id="rId7" display="http://caninerabiesblueprint.org/3-2-3-Why-does-rabies-need-to-be-a?lang=en" xr:uid="{00000000-0004-0000-0A00-000006000000}"/>
    <hyperlink ref="I14" r:id="rId8" display="http://caninerabiesblueprint.org/OIE-Terrestrial-Animal-Health-Code" xr:uid="{00000000-0004-0000-0A00-000007000000}"/>
    <hyperlink ref="I15" r:id="rId9" display="http://caninerabiesblueprint.org/WHO-expert-consultation-on-rabies" xr:uid="{00000000-0004-0000-0A00-000008000000}"/>
    <hyperlink ref="G6" r:id="rId10" display="http://caninerabiesblueprint.org/OIE-Terrestrial-Animal-Health-Code" xr:uid="{00000000-0004-0000-0A00-000009000000}"/>
    <hyperlink ref="G9" r:id="rId11" display="http://caninerabiesblueprint.org/WHO-expert-consultation-on-rabies" xr:uid="{00000000-0004-0000-0A00-00000A000000}"/>
    <hyperlink ref="G7" r:id="rId12" display="http://caninerabiesblueprint.org/3-2-9-How-do-I-make-rabies-a?lang=en" xr:uid="{00000000-0004-0000-0A00-00000B000000}"/>
    <hyperlink ref="G10" r:id="rId13" display="http://caninerabiesblueprint.org/3-2-9-How-do-I-make-rabies-a?lang=en" xr:uid="{00000000-0004-0000-0A00-00000C000000}"/>
    <hyperlink ref="H7" r:id="rId14" display="http://caninerabiesblueprint.org/OIE-Terrestrial-Animal-Health-Code" xr:uid="{00000000-0004-0000-0A00-00000D000000}"/>
    <hyperlink ref="H10" r:id="rId15" display="http://caninerabiesblueprint.org/WHO-expert-consultation-on-rabies" xr:uid="{00000000-0004-0000-0A00-00000E000000}"/>
    <hyperlink ref="J14" r:id="rId16" display="http://caninerabiesblueprint.org/3-2-9-How-do-I-make-rabies-a?lang=en" xr:uid="{00000000-0004-0000-0A00-00000F000000}"/>
    <hyperlink ref="J15" r:id="rId17" display="http://caninerabiesblueprint.org/3-2-9-How-do-I-make-rabies-a?lang=en" xr:uid="{00000000-0004-0000-0A00-000010000000}"/>
    <hyperlink ref="G11" r:id="rId18" display="http://rabiessurveillanceblueprint.org/WHO-Collaborating-Centres-for" xr:uid="{00000000-0004-0000-0A00-000011000000}"/>
    <hyperlink ref="G18" r:id="rId19" display="http://caninerabiesblueprint.org/General-guide-on-how-to-construct?lang=en" xr:uid="{00000000-0004-0000-0A00-000012000000}"/>
    <hyperlink ref="H18" r:id="rId20" display="http://caninerabiesblueprint.org/3-2-11-What-laws-and-by-laws-may?lang=en" xr:uid="{00000000-0004-0000-0A00-000013000000}"/>
  </hyperlinks>
  <pageMargins left="0.7" right="0.7" top="0.75" bottom="0.75" header="0.3" footer="0.3"/>
  <pageSetup paperSize="9" orientation="portrait"/>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7" tint="0.39997558519241921"/>
  </sheetPr>
  <dimension ref="A1:C45"/>
  <sheetViews>
    <sheetView workbookViewId="0">
      <selection activeCell="C15" sqref="C15"/>
    </sheetView>
  </sheetViews>
  <sheetFormatPr baseColWidth="10" defaultColWidth="8.83203125" defaultRowHeight="15"/>
  <cols>
    <col min="1" max="1" width="8.83203125" style="295"/>
    <col min="2" max="2" width="12.6640625" style="295" bestFit="1" customWidth="1"/>
    <col min="3" max="3" width="149" style="293" customWidth="1"/>
    <col min="4" max="16384" width="8.83203125" style="293"/>
  </cols>
  <sheetData>
    <row r="1" spans="1:3">
      <c r="A1" s="295" t="s">
        <v>0</v>
      </c>
      <c r="B1" s="295" t="s">
        <v>318</v>
      </c>
      <c r="C1" s="293" t="s">
        <v>592</v>
      </c>
    </row>
    <row r="2" spans="1:3" ht="16">
      <c r="A2" s="295">
        <v>0</v>
      </c>
      <c r="B2" s="296" t="s">
        <v>411</v>
      </c>
      <c r="C2" s="294" t="s">
        <v>593</v>
      </c>
    </row>
    <row r="3" spans="1:3" ht="16">
      <c r="A3" s="295">
        <v>0</v>
      </c>
      <c r="B3" s="296" t="s">
        <v>412</v>
      </c>
      <c r="C3" s="294" t="s">
        <v>326</v>
      </c>
    </row>
    <row r="4" spans="1:3" ht="16">
      <c r="A4" s="295">
        <v>0</v>
      </c>
      <c r="B4" s="296" t="s">
        <v>412</v>
      </c>
      <c r="C4" s="294" t="s">
        <v>594</v>
      </c>
    </row>
    <row r="5" spans="1:3" ht="16">
      <c r="A5" s="295">
        <v>1</v>
      </c>
      <c r="B5" s="296" t="s">
        <v>414</v>
      </c>
      <c r="C5" s="294" t="s">
        <v>353</v>
      </c>
    </row>
    <row r="6" spans="1:3" ht="16">
      <c r="A6" s="295">
        <v>1</v>
      </c>
      <c r="B6" s="296" t="s">
        <v>414</v>
      </c>
      <c r="C6" s="294" t="s">
        <v>352</v>
      </c>
    </row>
    <row r="7" spans="1:3" ht="16">
      <c r="A7" s="295">
        <v>1</v>
      </c>
      <c r="B7" s="296" t="s">
        <v>413</v>
      </c>
      <c r="C7" s="294" t="s">
        <v>595</v>
      </c>
    </row>
    <row r="8" spans="1:3" ht="16">
      <c r="A8" s="295">
        <v>1</v>
      </c>
      <c r="B8" s="296" t="s">
        <v>413</v>
      </c>
      <c r="C8" s="294" t="s">
        <v>338</v>
      </c>
    </row>
    <row r="9" spans="1:3" ht="16">
      <c r="A9" s="295">
        <v>1</v>
      </c>
      <c r="B9" s="296" t="s">
        <v>319</v>
      </c>
      <c r="C9" s="294" t="s">
        <v>468</v>
      </c>
    </row>
    <row r="10" spans="1:3" ht="16">
      <c r="A10" s="295">
        <v>1</v>
      </c>
      <c r="B10" s="296" t="s">
        <v>412</v>
      </c>
      <c r="C10" s="294" t="s">
        <v>596</v>
      </c>
    </row>
    <row r="11" spans="1:3" ht="16">
      <c r="A11" s="295">
        <v>1</v>
      </c>
      <c r="B11" s="296" t="s">
        <v>411</v>
      </c>
      <c r="C11" s="294" t="s">
        <v>597</v>
      </c>
    </row>
    <row r="12" spans="1:3" ht="16">
      <c r="A12" s="295">
        <v>1</v>
      </c>
      <c r="B12" s="296" t="s">
        <v>411</v>
      </c>
      <c r="C12" s="294" t="s">
        <v>598</v>
      </c>
    </row>
    <row r="13" spans="1:3" ht="16">
      <c r="A13" s="295">
        <v>1</v>
      </c>
      <c r="B13" s="296" t="s">
        <v>415</v>
      </c>
      <c r="C13" s="294" t="s">
        <v>451</v>
      </c>
    </row>
    <row r="14" spans="1:3" ht="16">
      <c r="A14" s="295">
        <v>1</v>
      </c>
      <c r="B14" s="296" t="s">
        <v>415</v>
      </c>
      <c r="C14" s="294" t="s">
        <v>450</v>
      </c>
    </row>
    <row r="15" spans="1:3" ht="16">
      <c r="A15" s="295">
        <v>2</v>
      </c>
      <c r="B15" s="296" t="s">
        <v>414</v>
      </c>
      <c r="C15" s="294" t="s">
        <v>373</v>
      </c>
    </row>
    <row r="16" spans="1:3" ht="16">
      <c r="A16" s="295">
        <v>2</v>
      </c>
      <c r="B16" s="296" t="s">
        <v>414</v>
      </c>
      <c r="C16" s="294" t="s">
        <v>599</v>
      </c>
    </row>
    <row r="17" spans="1:3" ht="16">
      <c r="A17" s="295">
        <v>2</v>
      </c>
      <c r="B17" s="296" t="s">
        <v>413</v>
      </c>
      <c r="C17" s="294" t="s">
        <v>360</v>
      </c>
    </row>
    <row r="18" spans="1:3" ht="16">
      <c r="A18" s="295">
        <v>2</v>
      </c>
      <c r="B18" s="296" t="s">
        <v>319</v>
      </c>
      <c r="C18" s="294" t="s">
        <v>484</v>
      </c>
    </row>
    <row r="19" spans="1:3" ht="16">
      <c r="A19" s="295">
        <v>2</v>
      </c>
      <c r="B19" s="296" t="s">
        <v>411</v>
      </c>
      <c r="C19" s="294" t="s">
        <v>600</v>
      </c>
    </row>
    <row r="20" spans="1:3" ht="16">
      <c r="A20" s="295">
        <v>2</v>
      </c>
      <c r="B20" s="296" t="s">
        <v>415</v>
      </c>
      <c r="C20" s="294" t="s">
        <v>363</v>
      </c>
    </row>
    <row r="21" spans="1:3" ht="16">
      <c r="A21" s="295">
        <v>2</v>
      </c>
      <c r="B21" s="296" t="s">
        <v>415</v>
      </c>
      <c r="C21" s="294" t="s">
        <v>364</v>
      </c>
    </row>
    <row r="22" spans="1:3" ht="16">
      <c r="A22" s="295">
        <v>2</v>
      </c>
      <c r="B22" s="296" t="s">
        <v>415</v>
      </c>
      <c r="C22" s="294" t="s">
        <v>12</v>
      </c>
    </row>
    <row r="23" spans="1:3" ht="16">
      <c r="A23" s="295">
        <v>3</v>
      </c>
      <c r="B23" s="296" t="s">
        <v>413</v>
      </c>
      <c r="C23" s="294" t="s">
        <v>601</v>
      </c>
    </row>
    <row r="24" spans="1:3" ht="16">
      <c r="A24" s="295">
        <v>3</v>
      </c>
      <c r="B24" s="296" t="s">
        <v>413</v>
      </c>
      <c r="C24" s="294" t="s">
        <v>379</v>
      </c>
    </row>
    <row r="25" spans="1:3" ht="16">
      <c r="A25" s="295">
        <v>3</v>
      </c>
      <c r="B25" s="296" t="s">
        <v>413</v>
      </c>
      <c r="C25" s="294" t="s">
        <v>380</v>
      </c>
    </row>
    <row r="26" spans="1:3" ht="16">
      <c r="A26" s="295">
        <v>3</v>
      </c>
      <c r="B26" s="296" t="s">
        <v>319</v>
      </c>
      <c r="C26" s="294" t="s">
        <v>486</v>
      </c>
    </row>
    <row r="27" spans="1:3" ht="16">
      <c r="A27" s="295">
        <v>3</v>
      </c>
      <c r="B27" s="296" t="s">
        <v>319</v>
      </c>
      <c r="C27" s="294" t="s">
        <v>472</v>
      </c>
    </row>
    <row r="28" spans="1:3" ht="16">
      <c r="A28" s="295">
        <v>3</v>
      </c>
      <c r="B28" s="296" t="s">
        <v>415</v>
      </c>
      <c r="C28" s="294" t="s">
        <v>383</v>
      </c>
    </row>
    <row r="29" spans="1:3" ht="16">
      <c r="A29" s="295">
        <v>3</v>
      </c>
      <c r="B29" s="296" t="s">
        <v>415</v>
      </c>
      <c r="C29" s="294" t="s">
        <v>554</v>
      </c>
    </row>
    <row r="30" spans="1:3" ht="16">
      <c r="A30" s="295">
        <v>3</v>
      </c>
      <c r="B30" s="296" t="s">
        <v>415</v>
      </c>
      <c r="C30" s="294" t="s">
        <v>602</v>
      </c>
    </row>
    <row r="31" spans="1:3" ht="16">
      <c r="A31" s="295">
        <v>3</v>
      </c>
      <c r="B31" s="296" t="s">
        <v>415</v>
      </c>
      <c r="C31" s="294" t="s">
        <v>388</v>
      </c>
    </row>
    <row r="32" spans="1:3" ht="16">
      <c r="A32" s="295">
        <v>4</v>
      </c>
      <c r="B32" s="296" t="s">
        <v>412</v>
      </c>
      <c r="C32" s="294" t="s">
        <v>394</v>
      </c>
    </row>
    <row r="33" spans="1:3" ht="16">
      <c r="A33" s="295">
        <v>4</v>
      </c>
      <c r="B33" s="296" t="s">
        <v>413</v>
      </c>
      <c r="C33" s="294" t="s">
        <v>395</v>
      </c>
    </row>
    <row r="34" spans="1:3" ht="16">
      <c r="A34" s="295">
        <v>4</v>
      </c>
      <c r="B34" s="296" t="s">
        <v>413</v>
      </c>
      <c r="C34" s="294" t="s">
        <v>396</v>
      </c>
    </row>
    <row r="35" spans="1:3" ht="16">
      <c r="A35" s="295">
        <v>4</v>
      </c>
      <c r="B35" s="296" t="s">
        <v>415</v>
      </c>
      <c r="C35" s="294" t="s">
        <v>397</v>
      </c>
    </row>
    <row r="36" spans="1:3" ht="16">
      <c r="A36" s="295">
        <v>4</v>
      </c>
      <c r="B36" s="296" t="s">
        <v>415</v>
      </c>
      <c r="C36" s="294" t="s">
        <v>398</v>
      </c>
    </row>
    <row r="37" spans="1:3" ht="16">
      <c r="A37" s="295">
        <v>4</v>
      </c>
      <c r="B37" s="296" t="s">
        <v>415</v>
      </c>
      <c r="C37" s="294" t="s">
        <v>400</v>
      </c>
    </row>
    <row r="38" spans="1:3" ht="16">
      <c r="A38" s="295">
        <v>4</v>
      </c>
      <c r="B38" s="296" t="s">
        <v>319</v>
      </c>
      <c r="C38" s="294" t="s">
        <v>603</v>
      </c>
    </row>
    <row r="39" spans="1:3" ht="16">
      <c r="A39" s="295">
        <v>5</v>
      </c>
      <c r="B39" s="296" t="s">
        <v>413</v>
      </c>
      <c r="C39" s="294" t="s">
        <v>403</v>
      </c>
    </row>
    <row r="40" spans="1:3" ht="16">
      <c r="A40" s="295">
        <v>5</v>
      </c>
      <c r="B40" s="296" t="s">
        <v>319</v>
      </c>
      <c r="C40" s="294" t="s">
        <v>402</v>
      </c>
    </row>
    <row r="41" spans="1:3" ht="16">
      <c r="A41" s="295">
        <v>5</v>
      </c>
      <c r="B41" s="296" t="s">
        <v>494</v>
      </c>
      <c r="C41" s="294" t="s">
        <v>418</v>
      </c>
    </row>
    <row r="42" spans="1:3" ht="16">
      <c r="A42" s="295">
        <v>5</v>
      </c>
      <c r="B42" s="296" t="s">
        <v>412</v>
      </c>
      <c r="C42" s="294" t="s">
        <v>404</v>
      </c>
    </row>
    <row r="43" spans="1:3" ht="16">
      <c r="A43" s="295">
        <v>5</v>
      </c>
      <c r="B43" s="296" t="s">
        <v>415</v>
      </c>
      <c r="C43" s="294" t="s">
        <v>407</v>
      </c>
    </row>
    <row r="44" spans="1:3" ht="16">
      <c r="A44" s="295">
        <v>5</v>
      </c>
      <c r="B44" s="296" t="s">
        <v>415</v>
      </c>
      <c r="C44" s="294" t="s">
        <v>419</v>
      </c>
    </row>
    <row r="45" spans="1:3" ht="16">
      <c r="A45" s="295">
        <v>5</v>
      </c>
      <c r="B45" s="296" t="s">
        <v>415</v>
      </c>
      <c r="C45" s="294" t="s">
        <v>13</v>
      </c>
    </row>
  </sheetData>
  <sortState xmlns:xlrd2="http://schemas.microsoft.com/office/spreadsheetml/2017/richdata2" ref="A2:C46">
    <sortCondition ref="A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FFC000"/>
  </sheetPr>
  <dimension ref="A1:G124"/>
  <sheetViews>
    <sheetView workbookViewId="0">
      <pane ySplit="1" topLeftCell="A2" activePane="bottomLeft" state="frozen"/>
      <selection pane="bottomLeft" activeCell="B9" sqref="B9"/>
    </sheetView>
  </sheetViews>
  <sheetFormatPr baseColWidth="10" defaultColWidth="8.6640625" defaultRowHeight="15"/>
  <cols>
    <col min="1" max="1" width="26" style="65" customWidth="1"/>
    <col min="2" max="2" width="26" style="37" customWidth="1"/>
    <col min="3" max="3" width="26" style="18" customWidth="1"/>
    <col min="4" max="7" width="26" style="37" customWidth="1"/>
    <col min="8" max="16384" width="8.6640625" style="37"/>
  </cols>
  <sheetData>
    <row r="1" spans="1:7" s="257" customFormat="1">
      <c r="A1" s="256" t="s">
        <v>319</v>
      </c>
      <c r="B1" s="257" t="s">
        <v>494</v>
      </c>
      <c r="C1" s="258" t="s">
        <v>415</v>
      </c>
      <c r="D1" s="257" t="s">
        <v>413</v>
      </c>
      <c r="E1" s="257" t="s">
        <v>412</v>
      </c>
      <c r="F1" s="257" t="s">
        <v>414</v>
      </c>
      <c r="G1" s="257" t="s">
        <v>411</v>
      </c>
    </row>
    <row r="2" spans="1:7">
      <c r="C2" s="64"/>
    </row>
    <row r="3" spans="1:7">
      <c r="C3" s="64"/>
    </row>
    <row r="4" spans="1:7">
      <c r="C4" s="64"/>
    </row>
    <row r="5" spans="1:7">
      <c r="C5" s="64"/>
    </row>
    <row r="6" spans="1:7">
      <c r="C6" s="64"/>
    </row>
    <row r="7" spans="1:7">
      <c r="C7" s="64"/>
    </row>
    <row r="8" spans="1:7">
      <c r="A8" s="64"/>
      <c r="C8" s="67"/>
    </row>
    <row r="9" spans="1:7">
      <c r="C9" s="64"/>
    </row>
    <row r="10" spans="1:7">
      <c r="C10" s="64"/>
    </row>
    <row r="11" spans="1:7">
      <c r="C11" s="64"/>
    </row>
    <row r="12" spans="1:7">
      <c r="C12" s="64"/>
    </row>
    <row r="13" spans="1:7">
      <c r="C13" s="64"/>
    </row>
    <row r="14" spans="1:7">
      <c r="C14" s="64"/>
    </row>
    <row r="15" spans="1:7">
      <c r="C15" s="64"/>
    </row>
    <row r="16" spans="1:7">
      <c r="C16" s="64"/>
    </row>
    <row r="17" spans="1:3">
      <c r="C17" s="64"/>
    </row>
    <row r="18" spans="1:3">
      <c r="C18" s="64"/>
    </row>
    <row r="19" spans="1:3">
      <c r="C19" s="64"/>
    </row>
    <row r="20" spans="1:3">
      <c r="C20" s="64"/>
    </row>
    <row r="21" spans="1:3">
      <c r="C21" s="64"/>
    </row>
    <row r="22" spans="1:3">
      <c r="C22" s="64"/>
    </row>
    <row r="23" spans="1:3">
      <c r="C23" s="64"/>
    </row>
    <row r="24" spans="1:3">
      <c r="C24" s="64"/>
    </row>
    <row r="25" spans="1:3">
      <c r="A25" s="64"/>
      <c r="C25" s="64"/>
    </row>
    <row r="26" spans="1:3">
      <c r="A26" s="64"/>
      <c r="C26" s="64"/>
    </row>
    <row r="27" spans="1:3" ht="15" customHeight="1">
      <c r="A27" s="64"/>
      <c r="C27" s="64"/>
    </row>
    <row r="28" spans="1:3">
      <c r="C28" s="64"/>
    </row>
    <row r="29" spans="1:3">
      <c r="C29" s="64"/>
    </row>
    <row r="30" spans="1:3">
      <c r="C30" s="64"/>
    </row>
    <row r="31" spans="1:3">
      <c r="A31" s="64"/>
      <c r="C31" s="66"/>
    </row>
    <row r="32" spans="1:3" ht="15" customHeight="1">
      <c r="A32" s="64"/>
      <c r="C32" s="64"/>
    </row>
    <row r="33" spans="1:3">
      <c r="A33" s="64"/>
      <c r="C33" s="64"/>
    </row>
    <row r="34" spans="1:3">
      <c r="C34" s="64"/>
    </row>
    <row r="35" spans="1:3">
      <c r="C35" s="64"/>
    </row>
    <row r="36" spans="1:3">
      <c r="C36" s="64"/>
    </row>
    <row r="37" spans="1:3" ht="15" customHeight="1">
      <c r="C37" s="64"/>
    </row>
    <row r="38" spans="1:3">
      <c r="C38" s="64"/>
    </row>
    <row r="39" spans="1:3">
      <c r="C39" s="64"/>
    </row>
    <row r="40" spans="1:3">
      <c r="C40" s="64"/>
    </row>
    <row r="41" spans="1:3" ht="15" customHeight="1">
      <c r="C41" s="64"/>
    </row>
    <row r="42" spans="1:3">
      <c r="C42" s="64"/>
    </row>
    <row r="43" spans="1:3">
      <c r="C43" s="64"/>
    </row>
    <row r="44" spans="1:3">
      <c r="C44" s="64"/>
    </row>
    <row r="45" spans="1:3">
      <c r="C45" s="64"/>
    </row>
    <row r="46" spans="1:3">
      <c r="C46" s="64"/>
    </row>
    <row r="47" spans="1:3">
      <c r="C47" s="64"/>
    </row>
    <row r="48" spans="1:3">
      <c r="C48" s="64"/>
    </row>
    <row r="49" spans="1:3">
      <c r="C49" s="64"/>
    </row>
    <row r="50" spans="1:3">
      <c r="C50" s="64"/>
    </row>
    <row r="51" spans="1:3">
      <c r="A51" s="64"/>
      <c r="C51" s="64"/>
    </row>
    <row r="52" spans="1:3">
      <c r="A52" s="64"/>
      <c r="C52" s="64"/>
    </row>
    <row r="53" spans="1:3">
      <c r="A53" s="64"/>
      <c r="C53" s="64"/>
    </row>
    <row r="54" spans="1:3">
      <c r="C54" s="64"/>
    </row>
    <row r="55" spans="1:3">
      <c r="C55" s="64"/>
    </row>
    <row r="56" spans="1:3">
      <c r="C56" s="64"/>
    </row>
    <row r="57" spans="1:3">
      <c r="A57" s="64"/>
      <c r="C57" s="64"/>
    </row>
    <row r="58" spans="1:3">
      <c r="C58" s="64"/>
    </row>
    <row r="59" spans="1:3">
      <c r="C59" s="64"/>
    </row>
    <row r="60" spans="1:3">
      <c r="A60" s="64"/>
      <c r="C60" s="64"/>
    </row>
    <row r="61" spans="1:3">
      <c r="A61" s="64"/>
      <c r="C61" s="64"/>
    </row>
    <row r="62" spans="1:3">
      <c r="C62" s="64"/>
    </row>
    <row r="63" spans="1:3">
      <c r="C63" s="64"/>
    </row>
    <row r="64" spans="1:3">
      <c r="C64" s="64"/>
    </row>
    <row r="65" spans="1:3">
      <c r="C65" s="64"/>
    </row>
    <row r="66" spans="1:3">
      <c r="C66" s="64"/>
    </row>
    <row r="67" spans="1:3">
      <c r="C67" s="64"/>
    </row>
    <row r="68" spans="1:3">
      <c r="C68" s="64"/>
    </row>
    <row r="69" spans="1:3">
      <c r="C69" s="64"/>
    </row>
    <row r="70" spans="1:3">
      <c r="C70" s="64"/>
    </row>
    <row r="71" spans="1:3">
      <c r="C71" s="64"/>
    </row>
    <row r="72" spans="1:3">
      <c r="C72" s="64"/>
    </row>
    <row r="73" spans="1:3">
      <c r="C73" s="64"/>
    </row>
    <row r="74" spans="1:3">
      <c r="C74" s="64"/>
    </row>
    <row r="75" spans="1:3">
      <c r="A75" s="64"/>
      <c r="C75" s="64"/>
    </row>
    <row r="76" spans="1:3">
      <c r="A76" s="64"/>
      <c r="C76" s="64"/>
    </row>
    <row r="77" spans="1:3">
      <c r="A77" s="64"/>
      <c r="C77" s="64"/>
    </row>
    <row r="78" spans="1:3">
      <c r="A78" s="64"/>
      <c r="C78" s="64"/>
    </row>
    <row r="79" spans="1:3">
      <c r="A79" s="64"/>
      <c r="C79" s="64"/>
    </row>
    <row r="80" spans="1:3" ht="15" customHeight="1">
      <c r="C80" s="64"/>
    </row>
    <row r="81" spans="1:3">
      <c r="C81" s="64"/>
    </row>
    <row r="82" spans="1:3">
      <c r="A82" s="64"/>
      <c r="C82" s="64"/>
    </row>
    <row r="83" spans="1:3">
      <c r="C83" s="64"/>
    </row>
    <row r="84" spans="1:3">
      <c r="C84" s="64"/>
    </row>
    <row r="85" spans="1:3">
      <c r="C85" s="64"/>
    </row>
    <row r="86" spans="1:3">
      <c r="C86" s="64"/>
    </row>
    <row r="87" spans="1:3">
      <c r="C87" s="64"/>
    </row>
    <row r="88" spans="1:3">
      <c r="C88" s="64"/>
    </row>
    <row r="89" spans="1:3">
      <c r="C89" s="64"/>
    </row>
    <row r="90" spans="1:3">
      <c r="C90" s="64"/>
    </row>
    <row r="91" spans="1:3">
      <c r="A91" s="64"/>
      <c r="C91" s="64"/>
    </row>
    <row r="92" spans="1:3">
      <c r="A92" s="64"/>
      <c r="C92" s="64"/>
    </row>
    <row r="93" spans="1:3" ht="15" customHeight="1">
      <c r="C93" s="64"/>
    </row>
    <row r="94" spans="1:3">
      <c r="C94" s="64"/>
    </row>
    <row r="95" spans="1:3">
      <c r="C95" s="64"/>
    </row>
    <row r="96" spans="1:3">
      <c r="C96" s="64"/>
    </row>
    <row r="97" spans="1:3">
      <c r="C97" s="64"/>
    </row>
    <row r="98" spans="1:3">
      <c r="C98" s="64"/>
    </row>
    <row r="99" spans="1:3">
      <c r="C99" s="64"/>
    </row>
    <row r="100" spans="1:3">
      <c r="A100" s="64"/>
      <c r="C100" s="64"/>
    </row>
    <row r="101" spans="1:3">
      <c r="A101" s="64"/>
      <c r="C101" s="64"/>
    </row>
    <row r="102" spans="1:3">
      <c r="A102" s="64"/>
      <c r="C102" s="64"/>
    </row>
    <row r="103" spans="1:3">
      <c r="C103" s="64"/>
    </row>
    <row r="104" spans="1:3">
      <c r="C104" s="64"/>
    </row>
    <row r="107" spans="1:3">
      <c r="A107"/>
      <c r="B107"/>
      <c r="C107"/>
    </row>
    <row r="108" spans="1:3">
      <c r="A108" s="56"/>
      <c r="B108" s="68"/>
      <c r="C108"/>
    </row>
    <row r="109" spans="1:3">
      <c r="A109" s="56"/>
      <c r="B109" s="68"/>
      <c r="C109"/>
    </row>
    <row r="110" spans="1:3">
      <c r="A110" s="56"/>
      <c r="B110" s="68"/>
      <c r="C110"/>
    </row>
    <row r="111" spans="1:3">
      <c r="A111" s="56"/>
      <c r="B111" s="68"/>
      <c r="C111"/>
    </row>
    <row r="112" spans="1:3">
      <c r="A112" s="56"/>
      <c r="B112" s="68"/>
      <c r="C112"/>
    </row>
    <row r="113" spans="1:3">
      <c r="A113" s="56"/>
      <c r="B113" s="68"/>
      <c r="C113"/>
    </row>
    <row r="114" spans="1:3">
      <c r="A114" s="56"/>
      <c r="B114" s="68"/>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sheetData>
  <sortState xmlns:xlrd2="http://schemas.microsoft.com/office/spreadsheetml/2017/richdata2" ref="A2:C102">
    <sortCondition ref="A2"/>
  </sortState>
  <customSheetViews>
    <customSheetView guid="{A09E5DD0-AC96-4D53-94A2-26B4313321AF}" state="hidden">
      <pane ySplit="1" topLeftCell="A103" activePane="bottomLeft" state="frozenSplit"/>
      <selection pane="bottomLeft" activeCell="C113" sqref="C113"/>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92D050"/>
  </sheetPr>
  <dimension ref="A1:M22"/>
  <sheetViews>
    <sheetView showGridLines="0" topLeftCell="A11" zoomScale="125" zoomScaleNormal="125" zoomScalePageLayoutView="125" workbookViewId="0">
      <selection activeCell="A3" sqref="A3:J3"/>
    </sheetView>
  </sheetViews>
  <sheetFormatPr baseColWidth="10" defaultColWidth="8.6640625" defaultRowHeight="15"/>
  <cols>
    <col min="1" max="1" width="38.83203125" customWidth="1"/>
    <col min="2" max="3" width="15.83203125" customWidth="1"/>
    <col min="4" max="4" width="8.33203125" customWidth="1"/>
    <col min="5" max="5" width="7.33203125" customWidth="1"/>
    <col min="6" max="6" width="28.5" customWidth="1"/>
    <col min="7" max="7" width="15.83203125" customWidth="1"/>
    <col min="8" max="8" width="15.83203125" style="36" customWidth="1"/>
    <col min="9" max="9" width="15.83203125" style="2" customWidth="1"/>
    <col min="10" max="10" width="15.83203125" style="9" customWidth="1"/>
  </cols>
  <sheetData>
    <row r="1" spans="1:13" ht="42.75" customHeight="1" thickBot="1">
      <c r="A1" s="358" t="str">
        <f>CONCATENATE("Stepwise Approach towards Rabies Elimination - ",'Country profile'!E3," , ",IF(ISBLANK('Country profile'!F13),"",YEAR('Country profile'!F13)))</f>
        <v xml:space="preserve">Stepwise Approach towards Rabies Elimination - Sierra Leone , </v>
      </c>
      <c r="B1" s="359"/>
      <c r="C1" s="359"/>
      <c r="D1" s="359"/>
      <c r="E1" s="359"/>
      <c r="F1" s="359"/>
      <c r="G1" s="359"/>
      <c r="H1" s="359"/>
      <c r="I1" s="359"/>
      <c r="J1" s="360"/>
    </row>
    <row r="2" spans="1:13" s="71" customFormat="1" ht="8.25" customHeight="1" thickBot="1">
      <c r="A2" s="69"/>
      <c r="B2" s="69"/>
      <c r="C2" s="69"/>
      <c r="D2" s="70"/>
      <c r="E2" s="69"/>
      <c r="F2" s="69"/>
      <c r="G2" s="69"/>
      <c r="H2" s="69"/>
      <c r="I2" s="69"/>
      <c r="J2" s="69"/>
    </row>
    <row r="3" spans="1:13" ht="43.5" customHeight="1" thickBot="1">
      <c r="A3" s="366" t="str">
        <f>CONCATENATE("STAGE   ",((INDEX(E7:E18,MATCH("PENDING",J7:J18,0)))))</f>
        <v>STAGE   0</v>
      </c>
      <c r="B3" s="367"/>
      <c r="C3" s="367"/>
      <c r="D3" s="367"/>
      <c r="E3" s="367"/>
      <c r="F3" s="367"/>
      <c r="G3" s="367"/>
      <c r="H3" s="367"/>
      <c r="I3" s="367"/>
      <c r="J3" s="368"/>
    </row>
    <row r="4" spans="1:13" s="63" customFormat="1" ht="8.25" customHeight="1" thickBot="1">
      <c r="A4" s="72"/>
      <c r="B4" s="73"/>
      <c r="C4" s="73"/>
      <c r="E4" s="74"/>
      <c r="F4" s="74"/>
      <c r="G4" s="74"/>
      <c r="H4" s="74"/>
      <c r="I4" s="74"/>
      <c r="J4" s="74"/>
    </row>
    <row r="5" spans="1:13" s="38" customFormat="1" ht="34.5" customHeight="1" thickBot="1">
      <c r="A5" s="361" t="s">
        <v>323</v>
      </c>
      <c r="B5" s="362"/>
      <c r="C5" s="363"/>
      <c r="E5" s="372" t="s">
        <v>322</v>
      </c>
      <c r="F5" s="373"/>
      <c r="G5" s="373"/>
      <c r="H5" s="373"/>
      <c r="I5" s="373"/>
      <c r="J5" s="374"/>
      <c r="M5" s="274"/>
    </row>
    <row r="6" spans="1:13" ht="52" thickBot="1">
      <c r="A6" s="275" t="s">
        <v>313</v>
      </c>
      <c r="B6" s="276" t="s">
        <v>315</v>
      </c>
      <c r="C6" s="277" t="s">
        <v>314</v>
      </c>
      <c r="E6" s="364" t="s">
        <v>0</v>
      </c>
      <c r="F6" s="365"/>
      <c r="G6" s="278" t="s">
        <v>315</v>
      </c>
      <c r="H6" s="278" t="s">
        <v>314</v>
      </c>
      <c r="I6" s="278" t="s">
        <v>320</v>
      </c>
      <c r="J6" s="279" t="s">
        <v>321</v>
      </c>
    </row>
    <row r="7" spans="1:13" ht="30.75" customHeight="1">
      <c r="A7" s="39" t="s">
        <v>667</v>
      </c>
      <c r="B7" s="40">
        <f>(COUNT(STATUS))-C7</f>
        <v>4</v>
      </c>
      <c r="C7" s="41">
        <f>SUM(Legislation!E:E)</f>
        <v>11</v>
      </c>
      <c r="E7" s="57">
        <v>0</v>
      </c>
      <c r="F7" s="378" t="s">
        <v>587</v>
      </c>
      <c r="G7" s="379">
        <f>COUNTIF('SUMMARY (S0-S5)'!N6:N8,"?*")+COUNTIF('SUMMARY (S0-S5)'!H6:H8,"?*")+COUNTIF('SUMMARY (S0-S5)'!J6:J8,"?*")+COUNTIF('SUMMARY (S0-S5)'!B6:B8,"?*")+COUNTIF('SUMMARY (S0-S5)'!F6:F8,"?*")+COUNTIF('SUMMARY (S0-S5)'!D6:D8,"?*")+COUNTIF('SUMMARY (S0-S5)'!L6:L8,"?*")</f>
        <v>3</v>
      </c>
      <c r="H7" s="379">
        <f>COUNTIF('SUMMARY (S0-S5)'!O6:O8,"?*")+COUNTIF('SUMMARY (S0-S5)'!I6:I8,"?*")+COUNTIF('SUMMARY (S0-S5)'!K6:K8,"?*")+COUNTIF('SUMMARY (S0-S5)'!C6:C8,"?*")+COUNTIF('SUMMARY (S0-S5)'!G6:G8,"?*")+COUNTIF('SUMMARY (S0-S5)'!E6:E8,"?*")+COUNTIF('SUMMARY (S0-S5)'!M6:M8,"?*")</f>
        <v>3</v>
      </c>
      <c r="I7" s="380">
        <f>COUNTIF(Legislation!E11,"1")+COUNTIF('Lab dx'!E5,"1")+COUNTIF('Lab dx'!E6,"1")</f>
        <v>1</v>
      </c>
      <c r="J7" s="54" t="str">
        <f>IF(I7&gt;=2,"COMPLETED",IF(AND(I7&gt;=1,H7&gt;=4),"COMPLETED","PENDING"))</f>
        <v>PENDING</v>
      </c>
      <c r="L7" s="62"/>
    </row>
    <row r="8" spans="1:13" ht="30.75" customHeight="1">
      <c r="A8" s="42"/>
      <c r="B8" s="40"/>
      <c r="C8" s="41"/>
      <c r="E8" s="58">
        <v>0.5</v>
      </c>
      <c r="F8" s="376"/>
      <c r="G8" s="369"/>
      <c r="H8" s="357"/>
      <c r="I8" s="377"/>
      <c r="J8" s="55" t="str">
        <f>IF(I7=3,"COMPLETED","PENDING")</f>
        <v>PENDING</v>
      </c>
    </row>
    <row r="9" spans="1:13" ht="30.75" customHeight="1">
      <c r="A9" s="39" t="s">
        <v>495</v>
      </c>
      <c r="B9" s="40">
        <f>(COUNT(datastatus)-'SUMMARY (Score)'!C9)</f>
        <v>15</v>
      </c>
      <c r="C9" s="41">
        <f>SUM('Data coll &amp; ax'!E:E)</f>
        <v>6</v>
      </c>
      <c r="E9" s="59">
        <v>1</v>
      </c>
      <c r="F9" s="354" t="s">
        <v>652</v>
      </c>
      <c r="G9" s="356">
        <f>COUNTIF('SUMMARY (S0-S5)'!N9:N18,"?*")+COUNTIF('SUMMARY (S0-S5)'!H9:H18,"?*")+COUNTIF('SUMMARY (S0-S5)'!J9:J18,"?*")+COUNTIF('SUMMARY (S0-S5)'!B9:B18,"?*")+COUNTIF('SUMMARY (S0-S5)'!F9:F18,"?*")+COUNTIF('SUMMARY (S0-S5)'!D9:D18,"?*")+COUNTIF('SUMMARY (S0-S5)'!L9:L18,"?*")</f>
        <v>12</v>
      </c>
      <c r="H9" s="369">
        <f>COUNTIF('SUMMARY (S0-S5)'!O9:O18,"?*")+COUNTIF('SUMMARY (S0-S5)'!I9:I18,"?*")+COUNTIF('SUMMARY (S0-S5)'!K9:K18,"?*")+COUNTIF('SUMMARY (S0-S5)'!C9:C18,"?*")+COUNTIF('SUMMARY (S0-S5)'!G9:G18,"?*")+COUNTIF('SUMMARY (S0-S5)'!E9:E18,"?*")+COUNTIF('SUMMARY (S0-S5)'!M9:M18,"?*")</f>
        <v>30</v>
      </c>
      <c r="I9" s="370">
        <f>COUNTIF('Cross-cutting issues'!E11,"1")+COUNTIF('Cross-cutting issues'!E8,"1")+COUNTIF('Data coll &amp; ax'!E5,"1")+COUNTIF('Data coll &amp; ax'!E6,"1")+COUNTIF(IEC!E7,"1")+COUNTIF('Lab dx'!E7,"1")+COUNTIF(Legislation!E14,"1")+COUNTIF(Legislation!E15,"1")+COUNTIF('Prev &amp; Ctrl'!E5,"1")+COUNTIF('Prev &amp; Ctrl'!E12,"1")</f>
        <v>8</v>
      </c>
      <c r="J9" s="51" t="str">
        <f>IF(I9&gt;=5,"COMPLETED",IF(AND(I9&gt;=1,H9&gt;2),"COMPLETED","PENDING"))</f>
        <v>COMPLETED</v>
      </c>
    </row>
    <row r="10" spans="1:13" ht="30.75" customHeight="1">
      <c r="A10" s="42"/>
      <c r="B10" s="40"/>
      <c r="C10" s="41"/>
      <c r="E10" s="60">
        <v>1.5</v>
      </c>
      <c r="F10" s="355"/>
      <c r="G10" s="357"/>
      <c r="H10" s="369"/>
      <c r="I10" s="371"/>
      <c r="J10" s="52" t="str">
        <f>IF(I9=10,"COMPLETED","PENDING")</f>
        <v>PENDING</v>
      </c>
    </row>
    <row r="11" spans="1:13" ht="30.75" customHeight="1">
      <c r="A11" s="39" t="s">
        <v>585</v>
      </c>
      <c r="B11" s="40">
        <f>COUNT(labstatus)-'SUMMARY (Score)'!C11</f>
        <v>10</v>
      </c>
      <c r="C11" s="41">
        <f>SUM('Lab dx'!E:E)</f>
        <v>2</v>
      </c>
      <c r="E11" s="59">
        <v>2</v>
      </c>
      <c r="F11" s="354" t="s">
        <v>668</v>
      </c>
      <c r="G11" s="356">
        <f>COUNTIF('SUMMARY (S0-S5)'!N19:N27,"?*")+COUNTIF('SUMMARY (S0-S5)'!H19:H27,"?*")+COUNTIF('SUMMARY (S0-S5)'!J19:J27,"?*")+COUNTIF('SUMMARY (S0-S5)'!B19:B27,"?*")+COUNTIF('SUMMARY (S0-S5)'!F19:F27,"?*")+COUNTIF('SUMMARY (S0-S5)'!D19:D27,"?*")+COUNTIF('SUMMARY (S0-S5)'!L19:L27,"?*")</f>
        <v>24</v>
      </c>
      <c r="H11" s="356">
        <f>COUNTIF('SUMMARY (S0-S5)'!O19:O27,"?*")+COUNTIF('SUMMARY (S0-S5)'!I19:I27,"?*")+COUNTIF('SUMMARY (S0-S5)'!K19:K27,"?*")+COUNTIF('SUMMARY (S0-S5)'!C19:C27,"?*")+COUNTIF('SUMMARY (S0-S5)'!G20:G27,"?*")+COUNTIF('SUMMARY (S0-S5)'!E19:E27,"?*")+COUNTIF('SUMMARY (S0-S5)'!M19:M27,"?*")</f>
        <v>9</v>
      </c>
      <c r="I11" s="370">
        <f>COUNTIF('Cross-cutting issues'!E13,"1")+COUNTIF('Cross-cutting issues'!E14,"1")+COUNTIF('Data coll &amp; ax'!E17,"1")+COUNTIF(IEC!E22,"1")+COUNTIF(Legislation!E19,"1")+COUNTIF('Prev &amp; Ctrl'!E7,"1")+COUNTIF('Prev &amp; Ctrl'!E9,"1")+COUNTIF('Prev &amp; Ctrl'!E15,"1")</f>
        <v>1</v>
      </c>
      <c r="J11" s="51" t="str">
        <f>IF(I11&gt;=4,"COMPLETED",IF(AND(I11&gt;=1,H11&gt;15),"COMPLETED","PENDING"))</f>
        <v>PENDING</v>
      </c>
    </row>
    <row r="12" spans="1:13" ht="30.75" customHeight="1">
      <c r="A12" s="42"/>
      <c r="B12" s="40"/>
      <c r="C12" s="41"/>
      <c r="E12" s="60">
        <v>2.5</v>
      </c>
      <c r="F12" s="355"/>
      <c r="G12" s="357"/>
      <c r="H12" s="357"/>
      <c r="I12" s="371"/>
      <c r="J12" s="52" t="str">
        <f>IF(I11=8,"COMPLETED","PENDING")</f>
        <v>PENDING</v>
      </c>
    </row>
    <row r="13" spans="1:13" ht="30.75" customHeight="1">
      <c r="A13" s="39" t="s">
        <v>586</v>
      </c>
      <c r="B13" s="40">
        <f>COUNT(iecstatus)-'SUMMARY (Score)'!C13</f>
        <v>10</v>
      </c>
      <c r="C13" s="41">
        <f>SUM(IEC!E:E)</f>
        <v>11</v>
      </c>
      <c r="E13" s="58">
        <v>3</v>
      </c>
      <c r="F13" s="375" t="s">
        <v>581</v>
      </c>
      <c r="G13" s="356">
        <f>COUNTIF('SUMMARY (S0-S5)'!N28:N32,"?*")+COUNTIF('SUMMARY (S0-S5)'!H28:H32,"?*")+COUNTIF('SUMMARY (S0-S5)'!J28:J32,"?*")+COUNTIF('SUMMARY (S0-S5)'!B28:B32,"?*")+COUNTIF('SUMMARY (S0-S5)'!F28:F32,"?*")+COUNTIF('SUMMARY (S0-S5)'!D28:D32,"?*")+COUNTIF('SUMMARY (S0-S5)'!L28:L32,"?*")</f>
        <v>20</v>
      </c>
      <c r="H13" s="356">
        <f>COUNTIF('SUMMARY (S0-S5)'!O28:O32,"?*")+COUNTIF('SUMMARY (S0-S5)'!I28:I32,"?*")+COUNTIF('SUMMARY (S0-S5)'!K28:K32,"?*")+COUNTIF('SUMMARY (S0-S5)'!C28:C32,"?*")+COUNTIF('SUMMARY (S0-S5)'!G28:G32,"?*")+COUNTIF('SUMMARY (S0-S5)'!E28:E32,"?*")+COUNTIF('SUMMARY (S0-S5)'!M28:M32,"?*")+COUNTIF('SUMMARY (S0-S5)'!O28:O32,"?*")</f>
        <v>0</v>
      </c>
      <c r="I13" s="377">
        <f>COUNTIF('Data coll &amp; ax'!E18,"1")+COUNTIF('Data coll &amp; ax'!E19,"1")+COUNTIF('Data coll &amp; ax'!E20,"1")+COUNTIF(IEC!E23,"1")+COUNTIF(IEC!E11,"1")+COUNTIF('Prev &amp; Ctrl'!E10,"1")+COUNTIF('Prev &amp; Ctrl'!E26,"1")+COUNTIF('Prev &amp; Ctrl'!E16,"1")+COUNTIF('Prev &amp; Ctrl'!E17,"1")</f>
        <v>0</v>
      </c>
      <c r="J13" s="55" t="str">
        <f>IF(I13&gt;4,"COMPLETED",IF(AND(I13&gt;=1,H13&gt;10),"COMPLETED","PENDING"))</f>
        <v>PENDING</v>
      </c>
    </row>
    <row r="14" spans="1:13" ht="30.75" customHeight="1">
      <c r="A14" s="42"/>
      <c r="B14" s="40"/>
      <c r="C14" s="41"/>
      <c r="E14" s="58">
        <v>3.5</v>
      </c>
      <c r="F14" s="376"/>
      <c r="G14" s="357"/>
      <c r="H14" s="357"/>
      <c r="I14" s="377"/>
      <c r="J14" s="55" t="str">
        <f>IF(I13=9,"COMPLETED","PENDING")</f>
        <v>PENDING</v>
      </c>
    </row>
    <row r="15" spans="1:13" ht="30.75" customHeight="1">
      <c r="A15" s="39" t="s">
        <v>410</v>
      </c>
      <c r="B15" s="40">
        <f>COUNT(prevstatus)-'SUMMARY (Score)'!C15</f>
        <v>20</v>
      </c>
      <c r="C15" s="41">
        <f>SUM('Prev &amp; Ctrl'!E:E)</f>
        <v>5</v>
      </c>
      <c r="E15" s="59">
        <v>4</v>
      </c>
      <c r="F15" s="354" t="s">
        <v>650</v>
      </c>
      <c r="G15" s="369">
        <f>COUNTIF('SUMMARY (S0-S5)'!N33:N36,"?*")+COUNTIF('SUMMARY (S0-S5)'!H33:H36,"?*")+COUNTIF('SUMMARY (S0-S5)'!J33:J36,"?*")+COUNTIF('SUMMARY (S0-S5)'!B33:B36,"?*")+COUNTIF('SUMMARY (S0-S5)'!F33:F36,"?*")+COUNTIF('SUMMARY (S0-S5)'!D33:D36,"?*")+COUNTIF('SUMMARY (S0-S5)'!L33:L36,"?*")</f>
        <v>11</v>
      </c>
      <c r="H15" s="356">
        <f>COUNTIF('SUMMARY (S0-S5)'!O33:O36,"?*")+COUNTIF('SUMMARY (S0-S5)'!I33:I36,"?*")+COUNTIF('SUMMARY (S0-S5)'!K33:K36,"?*")+COUNTIF('SUMMARY (S0-S5)'!C33:C36,"?*")+COUNTIF('SUMMARY (S0-S5)'!G33:G36,"?*")+COUNTIF('SUMMARY (S0-S5)'!E33:E36,"?*")+COUNTIF('SUMMARY (S0-S5)'!M33:M36,"?*")</f>
        <v>0</v>
      </c>
      <c r="I15" s="370">
        <f>COUNTIF('Lab dx'!E15,"1")+COUNTIF('Data coll &amp; ax'!E21,"1")+COUNTIF('Data coll &amp; ax'!E22,"1")+COUNTIF('Prev &amp; Ctrl'!E18,"1")+COUNTIF('Prev &amp; Ctrl'!E27,"1")+COUNTIF(IEC!E24,"1")+COUNTIF('Prev &amp; Ctrl'!E29,"1")</f>
        <v>0</v>
      </c>
      <c r="J15" s="51" t="str">
        <f>IF(I15&gt;3,"COMPLETED",IF(AND(I15&gt;=1,H15&gt;5),"COMPLETED","PENDING"))</f>
        <v>PENDING</v>
      </c>
    </row>
    <row r="16" spans="1:13" ht="30.75" customHeight="1">
      <c r="A16" s="42"/>
      <c r="B16" s="40"/>
      <c r="C16" s="41"/>
      <c r="E16" s="60">
        <v>4.5</v>
      </c>
      <c r="F16" s="355"/>
      <c r="G16" s="369"/>
      <c r="H16" s="357"/>
      <c r="I16" s="371"/>
      <c r="J16" s="52" t="str">
        <f>IF(I15=7,"COMPLETED","PENDING")</f>
        <v>PENDING</v>
      </c>
    </row>
    <row r="17" spans="1:10" ht="30.75" customHeight="1" thickBot="1">
      <c r="A17" s="39" t="s">
        <v>649</v>
      </c>
      <c r="B17" s="40">
        <f>(COUNT(dogstatus)-'SUMMARY (Score)'!C17)</f>
        <v>10</v>
      </c>
      <c r="C17" s="41">
        <f>SUM('Dog popn'!E:E)</f>
        <v>2</v>
      </c>
      <c r="E17" s="61">
        <v>5</v>
      </c>
      <c r="F17" s="254" t="s">
        <v>580</v>
      </c>
      <c r="G17" s="44">
        <f>COUNTIF('SUMMARY (S0-S5)'!N37:N39,"?*")+COUNTIF('SUMMARY (S0-S5)'!H37:H39,"?*")+COUNTIF('SUMMARY (S0-S5)'!J37:J39,"?*")+COUNTIF('SUMMARY (S0-S5)'!B37:B39,"?*")+COUNTIF('SUMMARY (S0-S5)'!F37:F39,"?*")+COUNTIF('SUMMARY (S0-S5)'!D37:D39,"?*")+COUNTIF('SUMMARY (S0-S5)'!L37:L39,"?*")</f>
        <v>7</v>
      </c>
      <c r="H17" s="44">
        <f>COUNTIF('SUMMARY (S0-S5)'!O37:O39,"?*")+COUNTIF('SUMMARY (S0-S5)'!I37:I39,"?*")+COUNTIF('SUMMARY (S0-S5)'!K37:K39,"?*")+COUNTIF('SUMMARY (S0-S5)'!C37:C39,"?*")+COUNTIF('SUMMARY (S0-S5)'!G37:G39,"?*")+COUNTIF('SUMMARY (S0-S5)'!E37:E39,"?*")+COUNTIF('SUMMARY (S0-S5)'!M37:M39,"?*")</f>
        <v>0</v>
      </c>
      <c r="I17" s="53">
        <f>H17</f>
        <v>0</v>
      </c>
      <c r="J17" s="45" t="str">
        <f>IF(I17=7,"COMPLETED","PENDING")</f>
        <v>PENDING</v>
      </c>
    </row>
    <row r="18" spans="1:10" ht="30.75" customHeight="1">
      <c r="A18" s="42"/>
      <c r="B18" s="40"/>
      <c r="C18" s="41"/>
      <c r="E18" s="139">
        <v>5</v>
      </c>
      <c r="G18" s="36"/>
      <c r="J18" s="13" t="s">
        <v>444</v>
      </c>
    </row>
    <row r="19" spans="1:10" ht="30.75" customHeight="1" thickBot="1">
      <c r="A19" s="75" t="s">
        <v>420</v>
      </c>
      <c r="B19" s="76">
        <f>COUNT(crossstatus)-'SUMMARY (Score)'!C19</f>
        <v>7</v>
      </c>
      <c r="C19" s="43">
        <f>SUM('Cross-cutting issues'!E:E)</f>
        <v>5</v>
      </c>
      <c r="G19" s="36"/>
    </row>
    <row r="20" spans="1:10">
      <c r="B20" s="34"/>
      <c r="G20" s="36"/>
    </row>
    <row r="21" spans="1:10">
      <c r="B21" s="34"/>
      <c r="G21" s="36"/>
    </row>
    <row r="22" spans="1:10">
      <c r="B22" s="34"/>
      <c r="G22" s="36"/>
    </row>
  </sheetData>
  <sheetProtection algorithmName="SHA-512" hashValue="Fad1Hx6mhHwpWfrpmXmKqHx2p9+VCcTLjhpOMHt2+UbQRmHE8GiIOyxhzFBFM2knruKGgqrtZDAurEfP6IzBQQ==" saltValue="FRsmGIcboQxrwKkb0l0aCg==" spinCount="100000" sheet="1" objects="1" scenarios="1"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25">
    <mergeCell ref="F15:F16"/>
    <mergeCell ref="G15:G16"/>
    <mergeCell ref="H15:H16"/>
    <mergeCell ref="I15:I16"/>
    <mergeCell ref="E5:J5"/>
    <mergeCell ref="H11:H12"/>
    <mergeCell ref="I11:I12"/>
    <mergeCell ref="F13:F14"/>
    <mergeCell ref="G13:G14"/>
    <mergeCell ref="H13:H14"/>
    <mergeCell ref="I13:I14"/>
    <mergeCell ref="F7:F8"/>
    <mergeCell ref="G7:G8"/>
    <mergeCell ref="H7:H8"/>
    <mergeCell ref="I7:I8"/>
    <mergeCell ref="F9:F10"/>
    <mergeCell ref="F11:F12"/>
    <mergeCell ref="G11:G12"/>
    <mergeCell ref="A1:J1"/>
    <mergeCell ref="A5:C5"/>
    <mergeCell ref="E6:F6"/>
    <mergeCell ref="A3:J3"/>
    <mergeCell ref="G9:G10"/>
    <mergeCell ref="H9:H10"/>
    <mergeCell ref="I9:I10"/>
  </mergeCells>
  <conditionalFormatting sqref="J7">
    <cfRule type="cellIs" dxfId="23" priority="38" operator="equal">
      <formula>"FAIL"</formula>
    </cfRule>
    <cfRule type="cellIs" dxfId="22" priority="39" operator="equal">
      <formula>"PASS"</formula>
    </cfRule>
    <cfRule type="colorScale" priority="40">
      <colorScale>
        <cfvo type="min"/>
        <cfvo type="percentile" val="50"/>
        <cfvo type="max"/>
        <color rgb="FFF8696B"/>
        <color rgb="FFFFEB84"/>
        <color rgb="FF63BE7B"/>
      </colorScale>
    </cfRule>
  </conditionalFormatting>
  <conditionalFormatting sqref="J9">
    <cfRule type="cellIs" dxfId="21" priority="33" operator="equal">
      <formula>"FAIL"</formula>
    </cfRule>
    <cfRule type="cellIs" dxfId="20" priority="34" operator="equal">
      <formula>"PASS"</formula>
    </cfRule>
    <cfRule type="colorScale" priority="35">
      <colorScale>
        <cfvo type="min"/>
        <cfvo type="percentile" val="50"/>
        <cfvo type="max"/>
        <color rgb="FFF8696B"/>
        <color rgb="FFFFEB84"/>
        <color rgb="FF63BE7B"/>
      </colorScale>
    </cfRule>
  </conditionalFormatting>
  <conditionalFormatting sqref="J8">
    <cfRule type="cellIs" dxfId="19" priority="30" operator="equal">
      <formula>"FAIL"</formula>
    </cfRule>
    <cfRule type="cellIs" dxfId="18" priority="31" operator="equal">
      <formula>"PASS"</formula>
    </cfRule>
    <cfRule type="colorScale" priority="32">
      <colorScale>
        <cfvo type="min"/>
        <cfvo type="percentile" val="50"/>
        <cfvo type="max"/>
        <color rgb="FFF8696B"/>
        <color rgb="FFFFEB84"/>
        <color rgb="FF63BE7B"/>
      </colorScale>
    </cfRule>
  </conditionalFormatting>
  <conditionalFormatting sqref="J10">
    <cfRule type="cellIs" dxfId="17" priority="27" operator="equal">
      <formula>"FAIL"</formula>
    </cfRule>
    <cfRule type="cellIs" dxfId="16" priority="28" operator="equal">
      <formula>"PASS"</formula>
    </cfRule>
    <cfRule type="colorScale" priority="29">
      <colorScale>
        <cfvo type="min"/>
        <cfvo type="percentile" val="50"/>
        <cfvo type="max"/>
        <color rgb="FFF8696B"/>
        <color rgb="FFFFEB84"/>
        <color rgb="FF63BE7B"/>
      </colorScale>
    </cfRule>
  </conditionalFormatting>
  <conditionalFormatting sqref="J11">
    <cfRule type="cellIs" dxfId="15" priority="24" operator="equal">
      <formula>"FAIL"</formula>
    </cfRule>
    <cfRule type="cellIs" dxfId="14" priority="25" operator="equal">
      <formula>"PASS"</formula>
    </cfRule>
    <cfRule type="colorScale" priority="26">
      <colorScale>
        <cfvo type="min"/>
        <cfvo type="percentile" val="50"/>
        <cfvo type="max"/>
        <color rgb="FFF8696B"/>
        <color rgb="FFFFEB84"/>
        <color rgb="FF63BE7B"/>
      </colorScale>
    </cfRule>
  </conditionalFormatting>
  <conditionalFormatting sqref="J12">
    <cfRule type="cellIs" dxfId="13" priority="21" operator="equal">
      <formula>"FAIL"</formula>
    </cfRule>
    <cfRule type="cellIs" dxfId="12" priority="22" operator="equal">
      <formula>"PASS"</formula>
    </cfRule>
    <cfRule type="colorScale" priority="23">
      <colorScale>
        <cfvo type="min"/>
        <cfvo type="percentile" val="50"/>
        <cfvo type="max"/>
        <color rgb="FFF8696B"/>
        <color rgb="FFFFEB84"/>
        <color rgb="FF63BE7B"/>
      </colorScale>
    </cfRule>
  </conditionalFormatting>
  <conditionalFormatting sqref="J13">
    <cfRule type="cellIs" dxfId="11" priority="18" operator="equal">
      <formula>"FAIL"</formula>
    </cfRule>
    <cfRule type="cellIs" dxfId="10" priority="19" operator="equal">
      <formula>"PASS"</formula>
    </cfRule>
    <cfRule type="colorScale" priority="20">
      <colorScale>
        <cfvo type="min"/>
        <cfvo type="percentile" val="50"/>
        <cfvo type="max"/>
        <color rgb="FFF8696B"/>
        <color rgb="FFFFEB84"/>
        <color rgb="FF63BE7B"/>
      </colorScale>
    </cfRule>
  </conditionalFormatting>
  <conditionalFormatting sqref="J14">
    <cfRule type="cellIs" dxfId="9" priority="15" operator="equal">
      <formula>"FAIL"</formula>
    </cfRule>
    <cfRule type="cellIs" dxfId="8" priority="16" operator="equal">
      <formula>"PASS"</formula>
    </cfRule>
    <cfRule type="colorScale" priority="17">
      <colorScale>
        <cfvo type="min"/>
        <cfvo type="percentile" val="50"/>
        <cfvo type="max"/>
        <color rgb="FFF8696B"/>
        <color rgb="FFFFEB84"/>
        <color rgb="FF63BE7B"/>
      </colorScale>
    </cfRule>
  </conditionalFormatting>
  <conditionalFormatting sqref="J15">
    <cfRule type="cellIs" dxfId="7" priority="12" operator="equal">
      <formula>"FAIL"</formula>
    </cfRule>
    <cfRule type="cellIs" dxfId="6" priority="13" operator="equal">
      <formula>"PASS"</formula>
    </cfRule>
    <cfRule type="colorScale" priority="14">
      <colorScale>
        <cfvo type="min"/>
        <cfvo type="percentile" val="50"/>
        <cfvo type="max"/>
        <color rgb="FFF8696B"/>
        <color rgb="FFFFEB84"/>
        <color rgb="FF63BE7B"/>
      </colorScale>
    </cfRule>
  </conditionalFormatting>
  <conditionalFormatting sqref="J16">
    <cfRule type="cellIs" dxfId="5" priority="9" operator="equal">
      <formula>"FAIL"</formula>
    </cfRule>
    <cfRule type="cellIs" dxfId="4" priority="10" operator="equal">
      <formula>"PASS"</formula>
    </cfRule>
    <cfRule type="colorScale" priority="11">
      <colorScale>
        <cfvo type="min"/>
        <cfvo type="percentile" val="50"/>
        <cfvo type="max"/>
        <color rgb="FFF8696B"/>
        <color rgb="FFFFEB84"/>
        <color rgb="FF63BE7B"/>
      </colorScale>
    </cfRule>
  </conditionalFormatting>
  <conditionalFormatting sqref="J17">
    <cfRule type="cellIs" dxfId="3" priority="3" operator="equal">
      <formula>"FAIL"</formula>
    </cfRule>
    <cfRule type="cellIs" dxfId="2" priority="4" operator="equal">
      <formula>"PASS"</formula>
    </cfRule>
    <cfRule type="colorScale" priority="5">
      <colorScale>
        <cfvo type="min"/>
        <cfvo type="percentile" val="50"/>
        <cfvo type="max"/>
        <color rgb="FFF8696B"/>
        <color rgb="FFFFEB84"/>
        <color rgb="FF63BE7B"/>
      </colorScale>
    </cfRule>
  </conditionalFormatting>
  <conditionalFormatting sqref="J7:J17">
    <cfRule type="cellIs" dxfId="1" priority="1" operator="equal">
      <formula>"PENDING"</formula>
    </cfRule>
    <cfRule type="cellIs" dxfId="0" priority="2" operator="equal">
      <formula>"COMPLETED"</formula>
    </cfRule>
  </conditionalFormatting>
  <pageMargins left="0.5" right="0.5" top="0.75" bottom="0.75" header="0.3" footer="0.3"/>
  <pageSetup paperSize="9" scale="76"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92D050"/>
  </sheetPr>
  <dimension ref="A1:O238"/>
  <sheetViews>
    <sheetView showGridLines="0" zoomScale="125" zoomScaleNormal="125" zoomScalePageLayoutView="125" workbookViewId="0">
      <pane xSplit="1" ySplit="5" topLeftCell="I6" activePane="bottomRight" state="frozen"/>
      <selection activeCell="O11" sqref="O11"/>
      <selection pane="topRight" activeCell="O11" sqref="O11"/>
      <selection pane="bottomLeft" activeCell="O11" sqref="O11"/>
      <selection pane="bottomRight" activeCell="M6" sqref="M6"/>
    </sheetView>
  </sheetViews>
  <sheetFormatPr baseColWidth="10" defaultColWidth="8.83203125" defaultRowHeight="15"/>
  <cols>
    <col min="2" max="15" width="23.6640625" customWidth="1"/>
  </cols>
  <sheetData>
    <row r="1" spans="1:15" s="280" customFormat="1" ht="21" customHeight="1">
      <c r="A1" s="383" t="s">
        <v>44</v>
      </c>
      <c r="B1" s="384"/>
      <c r="C1" s="384"/>
      <c r="D1" s="385"/>
      <c r="E1" s="389" t="str">
        <f>IF(ISBLANK('Country profile'!E3),"",UPPER('Country profile'!E3))</f>
        <v>SIERRA LEONE</v>
      </c>
      <c r="F1" s="390"/>
      <c r="G1" s="381" t="str">
        <f>IF(ISBLANK('Country profile'!F13),"",YEAR('Country profile'!F13))</f>
        <v/>
      </c>
      <c r="N1" s="281"/>
      <c r="O1" s="281"/>
    </row>
    <row r="2" spans="1:15" s="281" customFormat="1" ht="24">
      <c r="A2" s="386" t="s">
        <v>43</v>
      </c>
      <c r="B2" s="387"/>
      <c r="C2" s="387"/>
      <c r="D2" s="388"/>
      <c r="E2" s="391"/>
      <c r="F2" s="392"/>
      <c r="G2" s="382"/>
      <c r="H2" s="280"/>
    </row>
    <row r="3" spans="1:15" s="9" customFormat="1">
      <c r="A3" s="33"/>
      <c r="H3" s="46"/>
    </row>
    <row r="4" spans="1:15" s="9" customFormat="1" ht="30.75" customHeight="1">
      <c r="A4" s="393" t="s">
        <v>0</v>
      </c>
      <c r="B4" s="393" t="s">
        <v>39</v>
      </c>
      <c r="C4" s="394"/>
      <c r="D4" s="393" t="s">
        <v>32</v>
      </c>
      <c r="E4" s="394"/>
      <c r="F4" s="396" t="s">
        <v>38</v>
      </c>
      <c r="G4" s="396"/>
      <c r="H4" s="393" t="s">
        <v>37</v>
      </c>
      <c r="I4" s="394"/>
      <c r="J4" s="396" t="s">
        <v>29</v>
      </c>
      <c r="K4" s="396"/>
      <c r="L4" s="393" t="s">
        <v>33</v>
      </c>
      <c r="M4" s="394"/>
      <c r="N4" s="393" t="s">
        <v>27</v>
      </c>
      <c r="O4" s="394"/>
    </row>
    <row r="5" spans="1:15" s="11" customFormat="1">
      <c r="A5" s="395"/>
      <c r="B5" s="284" t="s">
        <v>317</v>
      </c>
      <c r="C5" s="285" t="s">
        <v>36</v>
      </c>
      <c r="D5" s="284" t="s">
        <v>317</v>
      </c>
      <c r="E5" s="285" t="s">
        <v>36</v>
      </c>
      <c r="F5" s="286" t="s">
        <v>317</v>
      </c>
      <c r="G5" s="286" t="s">
        <v>36</v>
      </c>
      <c r="H5" s="284" t="s">
        <v>317</v>
      </c>
      <c r="I5" s="285" t="s">
        <v>36</v>
      </c>
      <c r="J5" s="286" t="s">
        <v>317</v>
      </c>
      <c r="K5" s="286" t="s">
        <v>36</v>
      </c>
      <c r="L5" s="284" t="s">
        <v>317</v>
      </c>
      <c r="M5" s="287" t="s">
        <v>36</v>
      </c>
      <c r="N5" s="284" t="s">
        <v>317</v>
      </c>
      <c r="O5" s="285" t="s">
        <v>36</v>
      </c>
    </row>
    <row r="6" spans="1:15" s="12" customFormat="1" ht="75">
      <c r="A6" s="288">
        <v>0</v>
      </c>
      <c r="B6" s="181"/>
      <c r="C6" s="132"/>
      <c r="D6" s="181"/>
      <c r="E6" s="132"/>
      <c r="F6" s="187"/>
      <c r="G6" s="184"/>
      <c r="H6" s="181"/>
      <c r="I6" s="132"/>
      <c r="J6" s="187" t="str">
        <f>IF('Lab dx'!E5=0,'Lab dx'!C5,"")</f>
        <v/>
      </c>
      <c r="K6" s="184" t="str">
        <f>IF('Lab dx'!E5=1,'Lab dx'!C5,"")</f>
        <v>Contacts with an international rabies reference laboratory or international collaborating/reference center are established</v>
      </c>
      <c r="L6" s="181" t="str">
        <f>IF('Cross-cutting issues'!E5=0,'Cross-cutting issues'!C5,"")</f>
        <v xml:space="preserve">Result of rabies sample(s) are shared appropriately with local and national authorities </v>
      </c>
      <c r="M6" s="132" t="str">
        <f>IF('Cross-cutting issues'!E5=1,'Cross-cutting issues'!C5,"")</f>
        <v/>
      </c>
      <c r="N6" s="181" t="str">
        <f>IF(Legislation!E5=0,Legislation!C5,"")</f>
        <v/>
      </c>
      <c r="O6" s="132" t="str">
        <f>IF(Legislation!E5=1,Legislation!C5,"")</f>
        <v>A case definition consistent with OIE for animal rabies is available</v>
      </c>
    </row>
    <row r="7" spans="1:15" s="12" customFormat="1" ht="75">
      <c r="A7" s="289"/>
      <c r="B7" s="182"/>
      <c r="C7" s="133"/>
      <c r="D7" s="182"/>
      <c r="E7" s="133"/>
      <c r="F7" s="188"/>
      <c r="G7" s="185"/>
      <c r="H7" s="182"/>
      <c r="I7" s="133"/>
      <c r="J7" s="188" t="str">
        <f>IF('Lab dx'!E6=0,'Lab dx'!C6,"")</f>
        <v xml:space="preserve">At least one rabies suspect sample of animals or humans is submitted to an international rabies reference laboratory for confirmation </v>
      </c>
      <c r="K7" s="185" t="str">
        <f>IF('Lab dx'!E6=1,'Lab dx'!C6,"")</f>
        <v/>
      </c>
      <c r="L7" s="182"/>
      <c r="M7" s="133"/>
      <c r="N7" s="182" t="str">
        <f>IF(Legislation!E8=0,Legislation!C8,"")</f>
        <v/>
      </c>
      <c r="O7" s="133" t="str">
        <f>IF(Legislation!E8=1,Legislation!C8,"")</f>
        <v>A case definition consistent with WHO for human rabies is available</v>
      </c>
    </row>
    <row r="8" spans="1:15" s="12" customFormat="1" ht="45">
      <c r="A8" s="289"/>
      <c r="B8" s="191"/>
      <c r="C8" s="193"/>
      <c r="D8" s="191"/>
      <c r="E8" s="193"/>
      <c r="F8" s="194"/>
      <c r="G8" s="192"/>
      <c r="H8" s="191"/>
      <c r="I8" s="193"/>
      <c r="J8" s="194"/>
      <c r="K8" s="192"/>
      <c r="L8" s="191"/>
      <c r="M8" s="193"/>
      <c r="N8" s="191" t="str">
        <f>IF(Legislation!E11=0,Legislation!C11,"")</f>
        <v xml:space="preserve">The national authority reports at least one confirmed rabies case to WHO or OIE </v>
      </c>
      <c r="O8" s="193" t="str">
        <f>IF(Legislation!E11=1,Legislation!C11,"")</f>
        <v/>
      </c>
    </row>
    <row r="9" spans="1:15" s="12" customFormat="1" ht="45">
      <c r="A9" s="288">
        <v>1</v>
      </c>
      <c r="B9" s="181" t="str">
        <f>IF(IEC!E5=0,IEC!C5,"")</f>
        <v/>
      </c>
      <c r="C9" s="132" t="str">
        <f>IF(IEC!E5=1,IEC!C5,"")</f>
        <v>Communications situation and needs assessed at pilot level</v>
      </c>
      <c r="D9" s="181" t="str">
        <f>IF('Dog popn'!E5=0,'Dog popn'!C5,"")</f>
        <v/>
      </c>
      <c r="E9" s="132" t="str">
        <f>IF('Dog popn'!E5=1,'Dog popn'!C5,"")</f>
        <v>Stakeholder consultations in pilot areas to create a dog population management strategy</v>
      </c>
      <c r="F9" s="187" t="str">
        <f>IF('Prev &amp; Ctrl'!E5=0,'Prev &amp; Ctrl'!C5,"")</f>
        <v/>
      </c>
      <c r="G9" s="184" t="str">
        <f>IF('Prev &amp; Ctrl'!E5=1,'Prev &amp; Ctrl'!C5,"")</f>
        <v>Vaccines for human rabies prophylaxis are available in one or more parts of the country</v>
      </c>
      <c r="H9" s="181" t="str">
        <f>IF('Data coll &amp; ax'!E5=0,'Data coll &amp; ax'!C5,"")</f>
        <v/>
      </c>
      <c r="I9" s="132" t="str">
        <f>IF('Data coll &amp; ax'!E5=1,'Data coll &amp; ax'!C5,"")</f>
        <v xml:space="preserve">Reporting of dog rabies from local to national level </v>
      </c>
      <c r="J9" s="187" t="str">
        <f>IF('Lab dx'!E7=0,'Lab dx'!C7,"")</f>
        <v>Rabies diagnostics functioning in at least one national laboratory</v>
      </c>
      <c r="K9" s="184" t="str">
        <f>IF('Lab dx'!E7=1,'Lab dx'!C7,"")</f>
        <v/>
      </c>
      <c r="L9" s="181" t="str">
        <f>IF('Cross-cutting issues'!E6=0,'Cross-cutting issues'!C6,"")</f>
        <v/>
      </c>
      <c r="M9" s="132" t="str">
        <f>IF('Cross-cutting issues'!E6=1,'Cross-cutting issues'!C6,"")</f>
        <v>Identification of main national stakeholders in rabies prevention and control has been carried out</v>
      </c>
      <c r="N9" s="181" t="str">
        <f>IF(Legislation!E6=0,Legislation!C6,"")</f>
        <v>The animal rabies case definition has been disseminated to relevant professionals</v>
      </c>
      <c r="O9" s="132" t="str">
        <f>IF(Legislation!E6=1,Legislation!C6,"")</f>
        <v/>
      </c>
    </row>
    <row r="10" spans="1:15" s="12" customFormat="1" ht="60">
      <c r="A10" s="289"/>
      <c r="B10" s="182" t="str">
        <f>IF(IEC!E6=0,IEC!C6,"")</f>
        <v/>
      </c>
      <c r="C10" s="133" t="str">
        <f>IF(IEC!E6=1,IEC!C6,"")</f>
        <v>Target audiences identified at pilot level (e.g. at-risk communities, dog owners, children)</v>
      </c>
      <c r="D10" s="182"/>
      <c r="E10" s="133"/>
      <c r="F10" s="188" t="str">
        <f>IF('Prev &amp; Ctrl'!E12=0,'Prev &amp; Ctrl'!C12,"")</f>
        <v/>
      </c>
      <c r="G10" s="185" t="str">
        <f>IF('Prev &amp; Ctrl'!E12=1,'Prev &amp; Ctrl'!C12,"")</f>
        <v>Dog rabies vaccines are available in at least one location in the country</v>
      </c>
      <c r="H10" s="182" t="str">
        <f>IF('Data coll &amp; ax'!E6=0,'Data coll &amp; ax'!C6,"")</f>
        <v>Reporting of human rabies from local to national level</v>
      </c>
      <c r="I10" s="133" t="str">
        <f>IF('Data coll &amp; ax'!E6=1,'Data coll &amp; ax'!C6,"")</f>
        <v/>
      </c>
      <c r="J10" s="188" t="str">
        <f>IF('Lab dx'!E8=0,'Lab dx'!C8,"")</f>
        <v xml:space="preserve">Several rabies suspect samples of animals or humans are submitted to a national laboratory and analysed </v>
      </c>
      <c r="K10" s="185" t="str">
        <f>IF('Lab dx'!E8=1,'Lab dx'!C8,"")</f>
        <v/>
      </c>
      <c r="L10" s="182" t="str">
        <f>IF('Cross-cutting issues'!E7=0,'Cross-cutting issues'!C7,"")</f>
        <v/>
      </c>
      <c r="M10" s="133" t="str">
        <f>IF('Cross-cutting issues'!E7=1,'Cross-cutting issues'!C7,"")</f>
        <v>Stakeholder consultations held within the last 3 years at the national level</v>
      </c>
      <c r="N10" s="182" t="str">
        <f>IF(Legislation!E9=0,Legislation!C9,"")</f>
        <v/>
      </c>
      <c r="O10" s="133" t="str">
        <f>IF(Legislation!E9=1,Legislation!C9,"")</f>
        <v>The human rabies case definition has been disseminated to relevant professionals</v>
      </c>
    </row>
    <row r="11" spans="1:15" s="12" customFormat="1" ht="75">
      <c r="A11" s="289"/>
      <c r="B11" s="182" t="str">
        <f>IF(IEC!E7=0,IEC!C7,"")</f>
        <v/>
      </c>
      <c r="C11" s="133" t="str">
        <f>IF(IEC!E7=1,IEC!C7,"")</f>
        <v>IEC plan* developed and implemented at pilot level</v>
      </c>
      <c r="D11" s="182"/>
      <c r="E11" s="133"/>
      <c r="F11" s="188" t="str">
        <f>IF('Prev &amp; Ctrl'!E13=0,'Prev &amp; Ctrl'!C13,"")</f>
        <v/>
      </c>
      <c r="G11" s="185" t="str">
        <f>IF('Prev &amp; Ctrl'!E13=1,'Prev &amp; Ctrl'!C13,"")</f>
        <v xml:space="preserve">Dog vaccination is initiated in some parts or pilot areas of the country </v>
      </c>
      <c r="H11" s="182" t="str">
        <f>IF('Data coll &amp; ax'!E7=0,'Data coll &amp; ax'!C7,"")</f>
        <v/>
      </c>
      <c r="I11" s="133" t="str">
        <f>IF('Data coll &amp; ax'!E7=1,'Data coll &amp; ax'!C7,"")</f>
        <v>Reporting of all human or animal rabies testing results to relevant international database such as WHO or OIE</v>
      </c>
      <c r="J11" s="188" t="str">
        <f>IF('Lab dx'!E9=0,'Lab dx'!C9,"")</f>
        <v>Animal rabies diagnosis conducted in at least one national laboratory</v>
      </c>
      <c r="K11" s="185" t="str">
        <f>IF('Lab dx'!E9=1,'Lab dx'!C9,"")</f>
        <v/>
      </c>
      <c r="L11" s="182" t="str">
        <f>IF('Cross-cutting issues'!E8=0,'Cross-cutting issues'!C8,"")</f>
        <v/>
      </c>
      <c r="M11" s="133" t="str">
        <f>IF('Cross-cutting issues'!E8=1,'Cross-cutting issues'!C8,"")</f>
        <v>Intersectoral rabies task force, committee or working group established at local or national level and meeting at least twice a year</v>
      </c>
      <c r="N11" s="182" t="str">
        <f>IF(Legislation!E12=0,Legislation!C12,"")</f>
        <v/>
      </c>
      <c r="O11" s="133" t="str">
        <f>IF(Legislation!E12=1,Legislation!C12,"")</f>
        <v>There is a national legal framework relevant to rabies prevention and control</v>
      </c>
    </row>
    <row r="12" spans="1:15" s="12" customFormat="1" ht="75">
      <c r="A12" s="289"/>
      <c r="B12" s="182" t="str">
        <f>IF(IEC!E8=0,IEC!C8,"")</f>
        <v/>
      </c>
      <c r="C12" s="133" t="str">
        <f>IF(IEC!E8=1,IEC!C8,"")</f>
        <v>Broad public awareness messaging started at national level</v>
      </c>
      <c r="D12" s="182"/>
      <c r="E12" s="133"/>
      <c r="F12" s="188" t="str">
        <f>IF('Prev &amp; Ctrl'!E20=0,'Prev &amp; Ctrl'!C20,"")</f>
        <v xml:space="preserve">Integrated Bite Case Management (IBCM)* implemented (at least in pilot areas) </v>
      </c>
      <c r="G12" s="185" t="str">
        <f>IF('Prev &amp; Ctrl'!E20=1,'Prev &amp; Ctrl'!C20,"")</f>
        <v/>
      </c>
      <c r="H12" s="182" t="str">
        <f>IF('Data coll &amp; ax'!E8=0,'Data coll &amp; ax'!C8,"")</f>
        <v/>
      </c>
      <c r="I12" s="133" t="str">
        <f>IF('Data coll &amp; ax'!E8=1,'Data coll &amp; ax'!C8,"")</f>
        <v>Dog rabies data analysis capacity at the national level has been established</v>
      </c>
      <c r="J12" s="188" t="str">
        <f>IF('Lab dx'!E10=0,'Lab dx'!C10,"")</f>
        <v>Twice yearly rabies suspect samples of animals or humans are submitted to a international laboratory and analysed</v>
      </c>
      <c r="K12" s="185" t="str">
        <f>IF('Lab dx'!E10=1,'Lab dx'!C10,"")</f>
        <v/>
      </c>
      <c r="L12" s="182" t="str">
        <f>IF('Cross-cutting issues'!E11=0,'Cross-cutting issues'!C11,"")</f>
        <v/>
      </c>
      <c r="M12" s="133" t="str">
        <f>IF('Cross-cutting issues'!E11=1,'Cross-cutting issues'!C11,"")</f>
        <v>Based on pilot area experience, a short term rabies action plan has been developed and endorsed by relevant stakeholders at local / national level</v>
      </c>
      <c r="N12" s="182" t="str">
        <f>IF(Legislation!E13=0,Legislation!C13,"")</f>
        <v xml:space="preserve">If there is a legal framework, the framework has been reviewed to determine if it is adequate.  </v>
      </c>
      <c r="O12" s="133" t="str">
        <f>IF(Legislation!E13=1,Legislation!C13,"")</f>
        <v/>
      </c>
    </row>
    <row r="13" spans="1:15" s="12" customFormat="1" ht="60">
      <c r="A13" s="289"/>
      <c r="B13" s="182" t="str">
        <f>IF(IEC!E13=0,IEC!C13,"")</f>
        <v/>
      </c>
      <c r="C13" s="133" t="str">
        <f>IF(IEC!E13=1,IEC!C13,"")</f>
        <v>Training needs assessed at pilot level</v>
      </c>
      <c r="D13" s="182"/>
      <c r="E13" s="133"/>
      <c r="F13" s="188" t="str">
        <f>IF('Prev &amp; Ctrl'!E21=0,'Prev &amp; Ctrl'!C21,"")</f>
        <v>Standard Operating Procedures (SOPs) for coordinated action on reported outbreaks* have been created</v>
      </c>
      <c r="G13" s="185" t="str">
        <f>IF('Prev &amp; Ctrl'!E21=1,'Prev &amp; Ctrl'!C21,"")</f>
        <v/>
      </c>
      <c r="H13" s="182" t="str">
        <f>IF('Data coll &amp; ax'!E9=0,'Data coll &amp; ax'!C9,"")</f>
        <v/>
      </c>
      <c r="I13" s="133" t="str">
        <f>IF('Data coll &amp; ax'!E9=1,'Data coll &amp; ax'!C9,"")</f>
        <v>Human rabies data analysis capacity at the national level has been established</v>
      </c>
      <c r="J13" s="188"/>
      <c r="K13" s="185"/>
      <c r="L13" s="182" t="str">
        <f>IF('Cross-cutting issues'!E12=0,'Cross-cutting issues'!C12,"")</f>
        <v>Mechanisms for mobilizing emergency funds in case of an outbreak have been identified</v>
      </c>
      <c r="M13" s="133" t="str">
        <f>IF('Cross-cutting issues'!E12=1,'Cross-cutting issues'!C12,"")</f>
        <v/>
      </c>
      <c r="N13" s="182" t="str">
        <f>IF(Legislation!E14=0,Legislation!C14,"")</f>
        <v/>
      </c>
      <c r="O13" s="133" t="str">
        <f>IF(Legislation!E14=1,Legislation!C14,"")</f>
        <v xml:space="preserve">Rabies is made a notifiable disease in animals </v>
      </c>
    </row>
    <row r="14" spans="1:15" s="12" customFormat="1" ht="45">
      <c r="A14" s="289"/>
      <c r="B14" s="182" t="str">
        <f>IF(IEC!E14=0,IEC!C14,"")</f>
        <v/>
      </c>
      <c r="C14" s="133" t="str">
        <f>IF(IEC!E14=1,IEC!C14,"")</f>
        <v>Relevant human and animal health professionals identified at pilot level</v>
      </c>
      <c r="D14" s="182"/>
      <c r="E14" s="133"/>
      <c r="F14" s="188"/>
      <c r="G14" s="185"/>
      <c r="H14" s="182" t="str">
        <f>IF('Data coll &amp; ax'!E10=0,'Data coll &amp; ax'!C10,"")</f>
        <v>Animal rabies surveillance* system at the national level has been established</v>
      </c>
      <c r="I14" s="133" t="str">
        <f>IF('Data coll &amp; ax'!E10=1,'Data coll &amp; ax'!C10,"")</f>
        <v/>
      </c>
      <c r="J14" s="188"/>
      <c r="K14" s="185"/>
      <c r="L14" s="182"/>
      <c r="M14" s="133"/>
      <c r="N14" s="182" t="str">
        <f>IF(Legislation!E15=0,Legislation!C15,"")</f>
        <v/>
      </c>
      <c r="O14" s="133" t="str">
        <f>IF(Legislation!E15=1,Legislation!C15,"")</f>
        <v xml:space="preserve">Rabies is made a notifiable disease in humans </v>
      </c>
    </row>
    <row r="15" spans="1:15" s="12" customFormat="1" ht="45">
      <c r="A15" s="289"/>
      <c r="B15" s="182" t="str">
        <f>IF(IEC!E15=0,IEC!C15,"")</f>
        <v/>
      </c>
      <c r="C15" s="133" t="str">
        <f>IF(IEC!E15=1,IEC!C15,"")</f>
        <v>Training plan developed at pilot level</v>
      </c>
      <c r="D15" s="182"/>
      <c r="E15" s="133"/>
      <c r="F15" s="188"/>
      <c r="G15" s="185"/>
      <c r="H15" s="182" t="str">
        <f>IF('Data coll &amp; ax'!E11=0,'Data coll &amp; ax'!C11,"")</f>
        <v>Human rabies surveillance* system at the national level has been established</v>
      </c>
      <c r="I15" s="133" t="str">
        <f>IF('Data coll &amp; ax'!E11=1,'Data coll &amp; ax'!C11,"")</f>
        <v/>
      </c>
      <c r="J15" s="188"/>
      <c r="K15" s="185"/>
      <c r="L15" s="182"/>
      <c r="M15" s="133"/>
      <c r="N15" s="182" t="str">
        <f>IF(Legislation!E16=0,Legislation!C16,"")</f>
        <v/>
      </c>
      <c r="O15" s="133" t="str">
        <f>IF(Legislation!E16=1,Legislation!C16,"")</f>
        <v>Legislation includes compulsory rabies vaccination of dogs or proposed if not in place</v>
      </c>
    </row>
    <row r="16" spans="1:15" s="12" customFormat="1" ht="75">
      <c r="A16" s="289"/>
      <c r="B16" s="182" t="str">
        <f>IF(IEC!E16=0,IEC!C16,"")</f>
        <v/>
      </c>
      <c r="C16" s="133" t="str">
        <f>IF(IEC!E16=1,IEC!C16,"")</f>
        <v>Training or refresher courses on rabies and public communication initiated for professionals in human and animal health at pilot level</v>
      </c>
      <c r="D16" s="182"/>
      <c r="E16" s="133"/>
      <c r="F16" s="188"/>
      <c r="G16" s="185"/>
      <c r="H16" s="182" t="str">
        <f>IF('Data coll &amp; ax'!E12=0,'Data coll &amp; ax'!C12,"")</f>
        <v/>
      </c>
      <c r="I16" s="133" t="str">
        <f>IF('Data coll &amp; ax'!E12=1,'Data coll &amp; ax'!C12,"")</f>
        <v>Reporting and documentation of humans bitten by dogs have been reviewed and data compiled</v>
      </c>
      <c r="J16" s="188"/>
      <c r="K16" s="185"/>
      <c r="L16" s="182"/>
      <c r="M16" s="133"/>
      <c r="N16" s="182" t="str">
        <f>IF(Legislation!E17=0,Legislation!C17,"")</f>
        <v/>
      </c>
      <c r="O16" s="133" t="str">
        <f>IF(Legislation!E17=1,Legislation!C17,"")</f>
        <v>Legislation includes measures for outbreak response</v>
      </c>
    </row>
    <row r="17" spans="1:15" s="12" customFormat="1" ht="75">
      <c r="A17" s="289"/>
      <c r="B17" s="182" t="str">
        <f>IF(IEC!E18=0,IEC!C18,"")</f>
        <v/>
      </c>
      <c r="C17" s="133" t="str">
        <f>IF(IEC!E18=1,IEC!C18,"")</f>
        <v>Advocacy stakeholder analysis done at pilot level and target audiences identified</v>
      </c>
      <c r="D17" s="182"/>
      <c r="E17" s="133"/>
      <c r="F17" s="188"/>
      <c r="G17" s="185"/>
      <c r="H17" s="182" t="str">
        <f>IF('Data coll &amp; ax'!E13=0,'Data coll &amp; ax'!C13,"")</f>
        <v/>
      </c>
      <c r="I17" s="133" t="str">
        <f>IF('Data coll &amp; ax'!E13=1,'Data coll &amp; ax'!C13,"")</f>
        <v>Dog population studies and KAP surveys to determine size, turn-over and accessibility of dogs for vaccination have been conducted in pilot areas</v>
      </c>
      <c r="J17" s="188"/>
      <c r="K17" s="185"/>
      <c r="L17" s="182"/>
      <c r="M17" s="133"/>
      <c r="N17" s="182"/>
      <c r="O17" s="133"/>
    </row>
    <row r="18" spans="1:15" s="12" customFormat="1" ht="31">
      <c r="A18" s="290"/>
      <c r="B18" s="183" t="str">
        <f>IF(IEC!E19=0,IEC!C19,"")</f>
        <v/>
      </c>
      <c r="C18" s="134" t="str">
        <f>IF(IEC!E19=1,IEC!C19,"")</f>
        <v>Advocacy plan* developed and implemented at pilot level</v>
      </c>
      <c r="D18" s="183"/>
      <c r="E18" s="134"/>
      <c r="F18" s="189"/>
      <c r="G18" s="186"/>
      <c r="H18" s="183"/>
      <c r="I18" s="134"/>
      <c r="J18" s="189"/>
      <c r="K18" s="186"/>
      <c r="L18" s="183"/>
      <c r="M18" s="134"/>
      <c r="N18" s="183"/>
      <c r="O18" s="134"/>
    </row>
    <row r="19" spans="1:15" s="12" customFormat="1" ht="60">
      <c r="A19" s="291">
        <v>2</v>
      </c>
      <c r="B19" s="195" t="str">
        <f>IF(IEC!E9=0,IEC!C9,"")</f>
        <v>IEC plan implemented beyond pilot area</v>
      </c>
      <c r="C19" s="197" t="str">
        <f>IF(IEC!E9=1,IEC!C9,"")</f>
        <v/>
      </c>
      <c r="D19" s="195" t="str">
        <f>IF('Dog popn'!E6=0,'Dog popn'!C6,"")</f>
        <v>A DPM* strategy and programme has been  drafted and shared with all relevant stakeholders in pilot areas</v>
      </c>
      <c r="E19" s="197" t="str">
        <f>IF('Dog popn'!E6=1,'Dog popn'!C6,"")</f>
        <v/>
      </c>
      <c r="F19" s="188" t="str">
        <f>IF('Prev &amp; Ctrl'!E6=0,'Prev &amp; Ctrl'!C6,"")</f>
        <v>A first assessment* on access to PEP (and PreP) has been carried out</v>
      </c>
      <c r="G19" s="185" t="str">
        <f>IF('Prev &amp; Ctrl'!E6=1,'Prev &amp; Ctrl'!C6,"")</f>
        <v/>
      </c>
      <c r="H19" s="195" t="str">
        <f>IF('Data coll &amp; ax'!E14=0,'Data coll &amp; ax'!C14,"")</f>
        <v>Establishment of linked human and animal rabies surveillance systems, including agreed SOPs</v>
      </c>
      <c r="I19" s="197" t="str">
        <f>IF('Data coll &amp; ax'!E14=1,'Data coll &amp; ax'!C14,"")</f>
        <v/>
      </c>
      <c r="J19" s="198" t="str">
        <f>IF('Lab dx'!E11=0,'Lab dx'!C11,"")</f>
        <v>Routine laboratory diagnosis of animal rabies cases in country</v>
      </c>
      <c r="K19" s="196" t="str">
        <f>IF('Lab dx'!E11=1,'Lab dx'!C11,"")</f>
        <v/>
      </c>
      <c r="L19" s="195" t="str">
        <f>IF('Cross-cutting issues'!E9=0,'Cross-cutting issues'!C9,"")</f>
        <v/>
      </c>
      <c r="M19" s="197" t="str">
        <f>IF('Cross-cutting issues'!E9=1,'Cross-cutting issues'!C9,"")</f>
        <v>Mechanisms for regular intersectoral collaboration are in place and implemented</v>
      </c>
      <c r="N19" s="195" t="str">
        <f>IF(Legislation!E7=0,Legislation!C7,"")</f>
        <v/>
      </c>
      <c r="O19" s="197" t="str">
        <f>IF(Legislation!E7=1,Legislation!C7,"")</f>
        <v>The animal rabies case definition has been reviewed and endorsed (intersectoral approach)</v>
      </c>
    </row>
    <row r="20" spans="1:15" s="12" customFormat="1" ht="90">
      <c r="A20" s="291"/>
      <c r="B20" s="182" t="str">
        <f>IF(IEC!E10=0,IEC!C10,"")</f>
        <v>IEC plan reviewed and updated</v>
      </c>
      <c r="C20" s="133" t="str">
        <f>IF(IEC!E10=1,IEC!C10,"")</f>
        <v/>
      </c>
      <c r="D20" s="182" t="str">
        <f>IF('Dog popn'!E7=0,'Dog popn'!C7,"")</f>
        <v>DPM strategy finalized</v>
      </c>
      <c r="E20" s="133" t="str">
        <f>IF('Dog popn'!E7=1,'Dog popn'!C7,"")</f>
        <v/>
      </c>
      <c r="F20" s="182" t="str">
        <f>IF('Prev &amp; Ctrl'!E7=0,'Prev &amp; Ctrl'!C7,"")</f>
        <v/>
      </c>
      <c r="G20" s="133" t="str">
        <f>IF('Prev &amp; Ctrl'!E7=1,'Prev &amp; Ctrl'!C7,"")</f>
        <v>WHO pre-qualified human rabies vaccines available and accessible in most parts of the country</v>
      </c>
      <c r="H20" s="182" t="str">
        <f>IF('Data coll &amp; ax'!E15=0,'Data coll &amp; ax'!C15,"")</f>
        <v xml:space="preserve">Human rabies surveillance systems, including feedback mechanism, are functioning and coordinated between administrative levels (national, province, district, municipal, etc.) </v>
      </c>
      <c r="I20" s="133" t="str">
        <f>IF('Data coll &amp; ax'!E15=1,'Data coll &amp; ax'!C15,"")</f>
        <v/>
      </c>
      <c r="J20" s="188" t="str">
        <f>IF('Lab dx'!E12=0,'Lab dx'!C12,"")</f>
        <v/>
      </c>
      <c r="K20" s="185" t="str">
        <f>IF('Lab dx'!E12=1,'Lab dx'!C12,"")</f>
        <v>Capacity for sample collection and transportation has been established and functioning</v>
      </c>
      <c r="L20" s="182" t="str">
        <f>IF('Cross-cutting issues'!E10=0,'Cross-cutting issues'!C10,"")</f>
        <v>Contribution and role of  private sector clarified and shared with other stakeholders</v>
      </c>
      <c r="M20" s="133" t="str">
        <f>IF('Cross-cutting issues'!E10=1,'Cross-cutting issues'!C10,"")</f>
        <v/>
      </c>
      <c r="N20" s="182" t="str">
        <f>IF(Legislation!E10=0,Legislation!C10,"")</f>
        <v/>
      </c>
      <c r="O20" s="133" t="str">
        <f>IF(Legislation!E10=1,Legislation!C10,"")</f>
        <v>The human rabies case definition has been reviewed and endorsed (intersectoral approach)</v>
      </c>
    </row>
    <row r="21" spans="1:15" s="12" customFormat="1" ht="90">
      <c r="A21" s="291"/>
      <c r="B21" s="182" t="str">
        <f>IF(IEC!E17=0,IEC!C17,"")</f>
        <v>Training of human and animal health personnel has been conducted in most parts of the country</v>
      </c>
      <c r="C21" s="133" t="str">
        <f>IF(IEC!E17=1,IEC!C17,"")</f>
        <v/>
      </c>
      <c r="D21" s="182" t="str">
        <f>IF('Dog popn'!E8=0,'Dog popn'!C8,"")</f>
        <v/>
      </c>
      <c r="E21" s="133" t="str">
        <f>IF('Dog popn'!E8=1,'Dog popn'!C8,"")</f>
        <v>Public sensitisation about DPM built in to rabies awareness campaigns in pilot areas</v>
      </c>
      <c r="F21" s="188" t="str">
        <f>IF('Prev &amp; Ctrl'!E8=0,'Prev &amp; Ctrl'!C8,"")</f>
        <v>Any use of human biologics not WHO-pre-qualified is being phased out (e.g. nerve tissue vaccines, low quality vaccines)</v>
      </c>
      <c r="G21" s="185" t="str">
        <f>IF('Prev &amp; Ctrl'!E8=1,'Prev &amp; Ctrl'!C8,"")</f>
        <v/>
      </c>
      <c r="H21" s="182" t="str">
        <f>IF('Data coll &amp; ax'!E16=0,'Data coll &amp; ax'!C16,"")</f>
        <v>Animal rabies surveillance systems, including feedback mechanism, are functioning and coordinated between administrative levels (national, province, district, municipal, etc.)</v>
      </c>
      <c r="I21" s="133" t="str">
        <f>IF('Data coll &amp; ax'!E16=1,'Data coll &amp; ax'!C16,"")</f>
        <v/>
      </c>
      <c r="J21" s="188"/>
      <c r="K21" s="185"/>
      <c r="L21" s="182" t="str">
        <f>IF('Cross-cutting issues'!E13=0,'Cross-cutting issues'!C13,"")</f>
        <v>A national strategy and programme for rabies prevention, control and eventual elimination has been  drafted,  shared with all relevant stakeholders and finalised.</v>
      </c>
      <c r="M21" s="133" t="str">
        <f>IF('Cross-cutting issues'!E13=1,'Cross-cutting issues'!C13,"")</f>
        <v/>
      </c>
      <c r="N21" s="182" t="str">
        <f>IF(Legislation!E18=0,Legislation!C18,"")</f>
        <v/>
      </c>
      <c r="O21" s="133" t="str">
        <f>IF(Legislation!E18=1,Legislation!C18,"")</f>
        <v xml:space="preserve">Legal frameworks updated to include specifications on compulsory vaccination of dogs and international movement of animals. </v>
      </c>
    </row>
    <row r="22" spans="1:15" s="12" customFormat="1" ht="75">
      <c r="A22" s="291"/>
      <c r="B22" s="182" t="str">
        <f>IF(IEC!E20=0,IEC!C20,"")</f>
        <v>Pilot program successes communicated to authorities/leaders in other parts of the country</v>
      </c>
      <c r="C22" s="133" t="str">
        <f>IF(IEC!E20=1,IEC!C20,"")</f>
        <v/>
      </c>
      <c r="D22" s="182" t="str">
        <f>IF('Dog popn'!E9=0,'Dog popn'!C9,"")</f>
        <v>Dog population management has been implemented in pilot areas.</v>
      </c>
      <c r="E22" s="133" t="str">
        <f>IF('Dog popn'!E9=1,'Dog popn'!C9,"")</f>
        <v/>
      </c>
      <c r="F22" s="188" t="str">
        <f>IF('Prev &amp; Ctrl'!E9=0,'Prev &amp; Ctrl'!C9,"")</f>
        <v>Supply and access to WHO pre-qualified human rabies vaccines for PrEP for professionals at risk ensured throughout the pilot areas</v>
      </c>
      <c r="G22" s="185" t="str">
        <f>IF('Prev &amp; Ctrl'!E9=1,'Prev &amp; Ctrl'!C9,"")</f>
        <v/>
      </c>
      <c r="H22" s="182" t="str">
        <f>IF('Data coll &amp; ax'!E17=0,'Data coll &amp; ax'!C17,"")</f>
        <v>Information on the epidemiology of rabies is regularly shared with all stakeholders</v>
      </c>
      <c r="I22" s="133" t="str">
        <f>IF('Data coll &amp; ax'!E17=1,'Data coll &amp; ax'!C17,"")</f>
        <v/>
      </c>
      <c r="J22" s="188"/>
      <c r="K22" s="185"/>
      <c r="L22" s="182" t="str">
        <f>IF('Cross-cutting issues'!E14=0,'Cross-cutting issues'!C14,"")</f>
        <v xml:space="preserve">Government resources identified and allocated in support of the national rabies control strategy and programme  </v>
      </c>
      <c r="M22" s="133" t="str">
        <f>IF('Cross-cutting issues'!E14=1,'Cross-cutting issues'!C14,"")</f>
        <v/>
      </c>
      <c r="N22" s="182"/>
      <c r="O22" s="133"/>
    </row>
    <row r="23" spans="1:15" s="12" customFormat="1" ht="60">
      <c r="A23" s="291"/>
      <c r="B23" s="182" t="str">
        <f>IF(IEC!E21=0,IEC!C21,"")</f>
        <v/>
      </c>
      <c r="C23" s="133" t="str">
        <f>IF(IEC!E21=1,IEC!C21,"")</f>
        <v>Advocacy stakeholder analysis* done at national level and target audiences identified</v>
      </c>
      <c r="D23" s="182" t="str">
        <f>IF('Dog popn'!E10=0,'Dog popn'!C10,"")</f>
        <v>Training or refresher courses on animal handling and sterilisation initiated for professionals in animal health in pilot areas</v>
      </c>
      <c r="E23" s="133" t="str">
        <f>IF('Dog popn'!E10=1,'Dog popn'!C10,"")</f>
        <v/>
      </c>
      <c r="F23" s="188" t="str">
        <f>IF('Prev &amp; Ctrl'!E14=0,'Prev &amp; Ctrl'!C14,"")</f>
        <v/>
      </c>
      <c r="G23" s="185" t="str">
        <f>IF('Prev &amp; Ctrl'!E14=1,'Prev &amp; Ctrl'!C14,"")</f>
        <v>Only quality dog vaccines in accordance with OIE standards are being used</v>
      </c>
      <c r="H23" s="182"/>
      <c r="I23" s="133"/>
      <c r="J23" s="188"/>
      <c r="K23" s="185"/>
      <c r="L23" s="182"/>
      <c r="M23" s="133"/>
      <c r="N23" s="182"/>
      <c r="O23" s="133"/>
    </row>
    <row r="24" spans="1:15" s="12" customFormat="1" ht="60">
      <c r="A24" s="291"/>
      <c r="B24" s="182" t="str">
        <f>IF(IEC!E22=0,IEC!C22,"")</f>
        <v>Advocacy campaign to national leaders/authorities to ensure that national rabies strategy is created and properly resourced</v>
      </c>
      <c r="C24" s="133" t="str">
        <f>IF(IEC!E22=1,IEC!C22,"")</f>
        <v/>
      </c>
      <c r="D24" s="182"/>
      <c r="E24" s="133"/>
      <c r="F24" s="188" t="str">
        <f>IF('Prev &amp; Ctrl'!E15=0,'Prev &amp; Ctrl'!C15,"")</f>
        <v>Dog vaccination campaigns are regularly implemented in response to human cases and animal outbreaks</v>
      </c>
      <c r="G24" s="185" t="str">
        <f>IF('Prev &amp; Ctrl'!E15=1,'Prev &amp; Ctrl'!C15,"")</f>
        <v/>
      </c>
      <c r="H24" s="182"/>
      <c r="I24" s="133"/>
      <c r="J24" s="188"/>
      <c r="K24" s="185"/>
      <c r="L24" s="182"/>
      <c r="M24" s="133"/>
      <c r="N24" s="182"/>
      <c r="O24" s="133"/>
    </row>
    <row r="25" spans="1:15" s="12" customFormat="1" ht="45">
      <c r="A25" s="291"/>
      <c r="B25" s="191"/>
      <c r="C25" s="193"/>
      <c r="D25" s="191"/>
      <c r="E25" s="193"/>
      <c r="F25" s="188" t="str">
        <f>IF('Prev &amp; Ctrl'!E22=0,'Prev &amp; Ctrl'!C22,"")</f>
        <v>IBCM SOPs agreed, including sharing of information between sectors</v>
      </c>
      <c r="G25" s="185" t="str">
        <f>IF('Prev &amp; Ctrl'!E22=1,'Prev &amp; Ctrl'!C22,"")</f>
        <v/>
      </c>
      <c r="H25" s="191"/>
      <c r="I25" s="193"/>
      <c r="J25" s="194"/>
      <c r="K25" s="192"/>
      <c r="L25" s="191"/>
      <c r="M25" s="193"/>
      <c r="N25" s="191"/>
      <c r="O25" s="193"/>
    </row>
    <row r="26" spans="1:15" s="12" customFormat="1" ht="45">
      <c r="A26" s="291"/>
      <c r="B26" s="191"/>
      <c r="C26" s="193"/>
      <c r="D26" s="191"/>
      <c r="E26" s="193"/>
      <c r="F26" s="194" t="str">
        <f>IF('Prev &amp; Ctrl'!E23=0,'Prev &amp; Ctrl'!C23,"")</f>
        <v xml:space="preserve">SOPs for the observation of dogs involved in biting incidents available </v>
      </c>
      <c r="G26" s="192" t="str">
        <f>IF('Prev &amp; Ctrl'!E23=1,'Prev &amp; Ctrl'!C23,"")</f>
        <v/>
      </c>
      <c r="H26" s="191"/>
      <c r="I26" s="193"/>
      <c r="J26" s="194"/>
      <c r="K26" s="192"/>
      <c r="L26" s="191"/>
      <c r="M26" s="193"/>
      <c r="N26" s="191"/>
      <c r="O26" s="193"/>
    </row>
    <row r="27" spans="1:15" s="12" customFormat="1" ht="75">
      <c r="A27" s="292"/>
      <c r="B27" s="191"/>
      <c r="C27" s="193"/>
      <c r="D27" s="191"/>
      <c r="E27" s="193"/>
      <c r="F27" s="194" t="str">
        <f>IF('Prev &amp; Ctrl'!E24=0,'Prev &amp; Ctrl'!C24,"")</f>
        <v>Sufficient facilities/protocols for observation of rabies-suspected dogs established and comply with international animal welfare standards</v>
      </c>
      <c r="G27" s="192" t="str">
        <f>IF('Prev &amp; Ctrl'!E24=1,'Prev &amp; Ctrl'!C24,"")</f>
        <v/>
      </c>
      <c r="H27" s="191"/>
      <c r="I27" s="193"/>
      <c r="J27" s="194"/>
      <c r="K27" s="192"/>
      <c r="L27" s="191"/>
      <c r="M27" s="193"/>
      <c r="N27" s="183"/>
      <c r="O27" s="134"/>
    </row>
    <row r="28" spans="1:15" s="12" customFormat="1" ht="75">
      <c r="A28" s="288">
        <v>3</v>
      </c>
      <c r="B28" s="199" t="str">
        <f>IF(IEC!E11=0,IEC!C11,"")</f>
        <v>IEC plan integrated into national rabies strategy and implemented at national level</v>
      </c>
      <c r="C28" s="135" t="str">
        <f>IF(IEC!E11=1,IEC!C11,"")</f>
        <v/>
      </c>
      <c r="D28" s="181" t="str">
        <f>IF('Dog popn'!E11=0,'Dog popn'!C11,"")</f>
        <v>Refinement of strategy based on current dog ecology or KAP surveys</v>
      </c>
      <c r="E28" s="132" t="str">
        <f>IF('Dog popn'!E11=1,'Dog popn'!C11,"")</f>
        <v/>
      </c>
      <c r="F28" s="187" t="str">
        <f>IF('Prev &amp; Ctrl'!E10=0,'Prev &amp; Ctrl'!C10,"")</f>
        <v>WHO pre-qualified Pre- and Post- Exposure Prophylaxis available and accessible to high risk and exposed individuals throughout the country</v>
      </c>
      <c r="G28" s="184" t="str">
        <f>IF('Prev &amp; Ctrl'!E10=1,'Prev &amp; Ctrl'!C10,"")</f>
        <v/>
      </c>
      <c r="H28" s="181" t="str">
        <f>IF('Data coll &amp; ax'!E18=0,'Data coll &amp; ax'!C18,"")</f>
        <v xml:space="preserve">Conduct field investigations for all suspected human rabies cases </v>
      </c>
      <c r="I28" s="132" t="str">
        <f>IF('Data coll &amp; ax'!E18=1,'Data coll &amp; ax'!C18,"")</f>
        <v/>
      </c>
      <c r="J28" s="187" t="str">
        <f>IF('Lab dx'!E13=0,'Lab dx'!C13,"")</f>
        <v>Access to reliable laboratory diagnosis is available throughout the country  for animal samples (and if possible also for human samples)</v>
      </c>
      <c r="K28" s="184" t="str">
        <f>IF('Lab dx'!E13=1,'Lab dx'!C13,"")</f>
        <v/>
      </c>
      <c r="L28" s="181" t="str">
        <f>IF('Cross-cutting issues'!E15=0,'Cross-cutting issues'!C15,"")</f>
        <v xml:space="preserve">Refinement of national strategy based on monitoring and evaluation </v>
      </c>
      <c r="M28" s="132" t="str">
        <f>IF('Cross-cutting issues'!E15=1,'Cross-cutting issues'!C15,"")</f>
        <v/>
      </c>
      <c r="N28" s="181" t="str">
        <f>IF(Legislation!E19=0,Legislation!C19,"")</f>
        <v>Relevant legislation is enforced at the national level</v>
      </c>
      <c r="O28" s="132" t="str">
        <f>IF(Legislation!E19=1,Legislation!C19,"")</f>
        <v/>
      </c>
    </row>
    <row r="29" spans="1:15" s="12" customFormat="1" ht="75">
      <c r="A29" s="289"/>
      <c r="B29" s="190" t="str">
        <f>IF(IEC!E23=0,IEC!C23,"")</f>
        <v>Public declaration of  human  rabies free zones</v>
      </c>
      <c r="C29" s="136" t="str">
        <f>IF(IEC!E23=1,IEC!C23,"")</f>
        <v/>
      </c>
      <c r="D29" s="182" t="str">
        <f>IF('Dog popn'!E12=0,'Dog popn'!C12,"")</f>
        <v>Rabies awareness campaigns including responsible dog ownership have been expanded to more areas</v>
      </c>
      <c r="E29" s="133" t="str">
        <f>IF('Dog popn'!E12=1,'Dog popn'!C12,"")</f>
        <v/>
      </c>
      <c r="F29" s="188" t="str">
        <f>IF('Prev &amp; Ctrl'!E16=0,'Prev &amp; Ctrl'!C16,"")</f>
        <v xml:space="preserve">Mass dog vaccination campaigns (at least 70% of the total dog population) are conducted according to the national rabies strategy </v>
      </c>
      <c r="G29" s="185" t="str">
        <f>IF('Prev &amp; Ctrl'!E16=1,'Prev &amp; Ctrl'!C16,"")</f>
        <v/>
      </c>
      <c r="H29" s="182" t="str">
        <f>IF('Data coll &amp; ax'!E19=0,'Data coll &amp; ax'!C19,"")</f>
        <v>Epidemiological evidence available to rule out dog- transmitted human rabies cases</v>
      </c>
      <c r="I29" s="133" t="str">
        <f>IF('Data coll &amp; ax'!E19=1,'Data coll &amp; ax'!C19,"")</f>
        <v/>
      </c>
      <c r="J29" s="188" t="str">
        <f>IF('Lab dx'!E14=0,'Lab dx'!C14,"")</f>
        <v>Regular characterization and analysis of circulating rabies virus variants by a national or international laboratory</v>
      </c>
      <c r="K29" s="185" t="str">
        <f>IF('Lab dx'!E14=1,'Lab dx'!C14,"")</f>
        <v/>
      </c>
      <c r="L29" s="182"/>
      <c r="M29" s="133"/>
      <c r="N29" s="182"/>
      <c r="O29" s="133"/>
    </row>
    <row r="30" spans="1:15" s="12" customFormat="1" ht="60">
      <c r="A30" s="289"/>
      <c r="B30" s="190"/>
      <c r="C30" s="136"/>
      <c r="D30" s="182" t="str">
        <f>IF('Dog popn'!E13=0,'Dog popn'!C13,"")</f>
        <v>Veterinary and animal technician training completed across most of country</v>
      </c>
      <c r="E30" s="133" t="str">
        <f>IF('Dog popn'!E13=1,'Dog popn'!C13,"")</f>
        <v/>
      </c>
      <c r="F30" s="188" t="str">
        <f>IF('Prev &amp; Ctrl'!E17=0,'Prev &amp; Ctrl'!C17,"")</f>
        <v>Post-vaccination surveys* in dogs to evaluate vaccination coverage</v>
      </c>
      <c r="G30" s="185" t="str">
        <f>IF('Prev &amp; Ctrl'!E17=1,'Prev &amp; Ctrl'!C17,"")</f>
        <v/>
      </c>
      <c r="H30" s="182" t="str">
        <f>IF('Data coll &amp; ax'!E20=0,'Data coll &amp; ax'!C20,"")</f>
        <v>Conduct field investigations and laboratory confirmation for all suspected rabies outbreaks in dogs</v>
      </c>
      <c r="I30" s="133" t="str">
        <f>IF('Data coll &amp; ax'!E20=1,'Data coll &amp; ax'!C20,"")</f>
        <v/>
      </c>
      <c r="J30" s="188"/>
      <c r="K30" s="185"/>
      <c r="L30" s="182"/>
      <c r="M30" s="133"/>
      <c r="N30" s="182"/>
      <c r="O30" s="133"/>
    </row>
    <row r="31" spans="1:15" s="12" customFormat="1" ht="75">
      <c r="A31" s="289"/>
      <c r="B31" s="190"/>
      <c r="C31" s="136"/>
      <c r="D31" s="182" t="str">
        <f>IF('Dog popn'!E14=0,'Dog popn'!C14,"")</f>
        <v>Dog population management has been implemented nationwide</v>
      </c>
      <c r="E31" s="133" t="str">
        <f>IF('Dog popn'!E14=1,'Dog popn'!C14,"")</f>
        <v/>
      </c>
      <c r="F31" s="188" t="str">
        <f>IF('Prev &amp; Ctrl'!E25=0,'Prev &amp; Ctrl'!C25,"")</f>
        <v>Capacity to conduct field investigations and planned outbreak response for animal and human rabies cases is available in the entire country</v>
      </c>
      <c r="G31" s="185" t="str">
        <f>IF('Prev &amp; Ctrl'!E25=1,'Prev &amp; Ctrl'!C25,"")</f>
        <v/>
      </c>
      <c r="H31" s="182" t="str">
        <f>IF('Data coll &amp; ax'!E24=0,'Data coll &amp; ax'!C24,"")</f>
        <v xml:space="preserve">Initiate collection of local or national health economic data* on rabies control to make the case for rabies control investment </v>
      </c>
      <c r="I31" s="133" t="str">
        <f>IF('Data coll &amp; ax'!E24=1,'Data coll &amp; ax'!C24,"")</f>
        <v/>
      </c>
      <c r="J31" s="188"/>
      <c r="K31" s="185"/>
      <c r="L31" s="182"/>
      <c r="M31" s="133"/>
      <c r="N31" s="182"/>
      <c r="O31" s="133"/>
    </row>
    <row r="32" spans="1:15" s="12" customFormat="1" ht="60">
      <c r="A32" s="290"/>
      <c r="B32" s="309"/>
      <c r="C32" s="310"/>
      <c r="D32" s="183"/>
      <c r="E32" s="134"/>
      <c r="F32" s="189" t="str">
        <f>IF('Prev &amp; Ctrl'!E26=0,'Prev &amp; Ctrl'!C26,"")</f>
        <v>Identification of potential rabies free zones where canine variant cases are absent for at least a 2 year period</v>
      </c>
      <c r="G32" s="186" t="str">
        <f>IF('Prev &amp; Ctrl'!E26=1,'Prev &amp; Ctrl'!C26,"")</f>
        <v/>
      </c>
      <c r="H32" s="183" t="str">
        <f>IF('Data coll &amp; ax'!E25=0,'Data coll &amp; ax'!C25,"")</f>
        <v>Expand health economic data analysis to support further prioritization within the national rabies control programme</v>
      </c>
      <c r="I32" s="134" t="str">
        <f>IF('Data coll &amp; ax'!E25=1,'Data coll &amp; ax'!C25,"")</f>
        <v/>
      </c>
      <c r="J32" s="189"/>
      <c r="K32" s="186"/>
      <c r="L32" s="183"/>
      <c r="M32" s="134"/>
      <c r="N32" s="183"/>
      <c r="O32" s="134"/>
    </row>
    <row r="33" spans="1:15" s="12" customFormat="1" ht="75">
      <c r="A33" s="291">
        <v>4</v>
      </c>
      <c r="B33" s="195" t="str">
        <f>IF(IEC!E24=0,IEC!C24,"")</f>
        <v xml:space="preserve">Public declaration of national dog-transmitted rabies freedom </v>
      </c>
      <c r="C33" s="197" t="str">
        <f>IF(IEC!E24=1,IEC!C24,"")</f>
        <v/>
      </c>
      <c r="D33" s="195" t="str">
        <f>IF('Dog popn'!E15=0,'Dog popn'!C15,"")</f>
        <v>Dog population management and responsible dog ownership campaigns are continued after elimination of human deaths due to dog rabies</v>
      </c>
      <c r="E33" s="197" t="str">
        <f>IF('Dog popn'!E15=1,'Dog popn'!C15,"")</f>
        <v/>
      </c>
      <c r="F33" s="198" t="str">
        <f>IF('Prev &amp; Ctrl'!E18=0,'Prev &amp; Ctrl'!C18,"")</f>
        <v>Dog vaccination campaigns are maintained in zones where dog rabies is still present or where otherwise justified (e.g. risk of introduction)</v>
      </c>
      <c r="G33" s="196" t="str">
        <f>IF('Prev &amp; Ctrl'!E18=1,'Prev &amp; Ctrl'!C18,"")</f>
        <v/>
      </c>
      <c r="H33" s="195" t="str">
        <f>IF('Data coll &amp; ax'!E21=0,'Data coll &amp; ax'!C21,"")</f>
        <v>Maintenance of existing surveillance activities for all suspected cases in humans in the country</v>
      </c>
      <c r="I33" s="197" t="str">
        <f>IF('Data coll &amp; ax'!E21=1,'Data coll &amp; ax'!C21,"")</f>
        <v/>
      </c>
      <c r="J33" s="198" t="str">
        <f>IF('Lab dx'!E15=0,'Lab dx'!C15,"")</f>
        <v>Maintenance of existing surveillance activities, including ongoing laboratory investigation, for all suspected cases in dogs in the country</v>
      </c>
      <c r="K33" s="196" t="str">
        <f>IF('Lab dx'!E15=1,'Lab dx'!C15,"")</f>
        <v/>
      </c>
      <c r="L33" s="195" t="str">
        <f>IF('Cross-cutting issues'!E16=0,'Cross-cutting issues'!C16,"")</f>
        <v>Veterinary border inspection and quarantine measures are fully implemented in accordance with national regulations</v>
      </c>
      <c r="M33" s="197" t="str">
        <f>IF('Cross-cutting issues'!E16=1,'Cross-cutting issues'!C16,"")</f>
        <v/>
      </c>
      <c r="N33" s="195"/>
      <c r="O33" s="197"/>
    </row>
    <row r="34" spans="1:15" s="12" customFormat="1" ht="75">
      <c r="A34" s="291"/>
      <c r="B34" s="182" t="str">
        <f>IF(IEC!E25=0,IEC!C25,"")</f>
        <v>Public declaration of national human rabies freedom</v>
      </c>
      <c r="C34" s="133" t="str">
        <f>IF(IEC!E25=1,IEC!C25,"")</f>
        <v/>
      </c>
      <c r="D34" s="182"/>
      <c r="E34" s="133"/>
      <c r="F34" s="188" t="str">
        <f>IF('Prev &amp; Ctrl'!E27=0,'Prev &amp; Ctrl'!C27,"")</f>
        <v>Freedom from dog-transmitted rabies in the entire country verified by the absence of canine variant cases for at least a 2 year period</v>
      </c>
      <c r="G34" s="185" t="str">
        <f>IF('Prev &amp; Ctrl'!E27=1,'Prev &amp; Ctrl'!C27,"")</f>
        <v/>
      </c>
      <c r="H34" s="182" t="str">
        <f>IF('Data coll &amp; ax'!E22=0,'Data coll &amp; ax'!C22,"")</f>
        <v>Epidemiological data from routine surveillance of all animals (working animals, livestock and wildlife) used to refine the national rabies strategy</v>
      </c>
      <c r="I34" s="133" t="str">
        <f>IF('Data coll &amp; ax'!E22=1,'Data coll &amp; ax'!C22,"")</f>
        <v/>
      </c>
      <c r="J34" s="188"/>
      <c r="K34" s="185"/>
      <c r="L34" s="182"/>
      <c r="M34" s="133"/>
      <c r="N34" s="182"/>
      <c r="O34" s="133"/>
    </row>
    <row r="35" spans="1:15" s="12" customFormat="1" ht="75">
      <c r="A35" s="292"/>
      <c r="B35" s="182"/>
      <c r="C35" s="133"/>
      <c r="D35" s="182"/>
      <c r="E35" s="133"/>
      <c r="F35" s="188" t="str">
        <f>IF('Prev &amp; Ctrl'!E28=0,'Prev &amp; Ctrl'!C28,"")</f>
        <v>Measures to prevent re-introduction applied in designated rabies free zones including dialogue with neighbouring countries.</v>
      </c>
      <c r="G35" s="185" t="str">
        <f>IF('Prev &amp; Ctrl'!E28=1,'Prev &amp; Ctrl'!C28,"")</f>
        <v/>
      </c>
      <c r="H35" s="182"/>
      <c r="I35" s="133"/>
      <c r="J35" s="188"/>
      <c r="K35" s="185"/>
      <c r="L35" s="182"/>
      <c r="M35" s="133"/>
      <c r="N35" s="182"/>
      <c r="O35" s="133"/>
    </row>
    <row r="36" spans="1:15" s="12" customFormat="1" ht="90">
      <c r="A36" s="292"/>
      <c r="B36" s="191"/>
      <c r="C36" s="193"/>
      <c r="D36" s="191"/>
      <c r="E36" s="193"/>
      <c r="F36" s="194" t="str">
        <f>IF('Prev &amp; Ctrl'!E29=0,'Prev &amp; Ctrl'!C29,"")</f>
        <v>Emergency response/contingency plan to any case of animal rabies involving a canine variant developed in preparation of the post elimination phase</v>
      </c>
      <c r="G36" s="192" t="str">
        <f>IF('Prev &amp; Ctrl'!E29=1,'Prev &amp; Ctrl'!C29,"")</f>
        <v/>
      </c>
      <c r="H36" s="191"/>
      <c r="I36" s="193"/>
      <c r="J36" s="194"/>
      <c r="K36" s="192"/>
      <c r="L36" s="191"/>
      <c r="M36" s="193"/>
      <c r="N36" s="191"/>
      <c r="O36" s="193"/>
    </row>
    <row r="37" spans="1:15" s="12" customFormat="1" ht="60">
      <c r="A37" s="288">
        <v>5</v>
      </c>
      <c r="B37" s="181" t="str">
        <f>IF(IEC!E12=0,IEC!C12,"")</f>
        <v>Awareness programmes focusing on maintenance of freedom from dog and dog transmitted human rabies</v>
      </c>
      <c r="C37" s="132" t="str">
        <f>IF(IEC!E12=1,IEC!C12,"")</f>
        <v/>
      </c>
      <c r="D37" s="181" t="str">
        <f>IF('Dog popn'!E16=0,'Dog popn'!C16,"")</f>
        <v>Dog population management and responsible dog ownership campaigns are continued as part of the post-elimination strategy</v>
      </c>
      <c r="E37" s="132" t="str">
        <f>IF('Dog popn'!E16=1,'Dog popn'!C16,"")</f>
        <v/>
      </c>
      <c r="F37" s="187" t="str">
        <f>IF('Prev &amp; Ctrl'!E11=0,'Prev &amp; Ctrl'!C11,"")</f>
        <v>Modified protocols for PEP administration for rabies free areas implemented</v>
      </c>
      <c r="G37" s="184" t="str">
        <f>IF('Prev &amp; Ctrl'!E11=1,'Prev &amp; Ctrl'!C11,"")</f>
        <v/>
      </c>
      <c r="H37" s="181" t="str">
        <f>IF('Data coll &amp; ax'!E23=0,'Data coll &amp; ax'!C23,"")</f>
        <v>On-going surveillance system for rabies maintained</v>
      </c>
      <c r="I37" s="132" t="str">
        <f>IF('Data coll &amp; ax'!E23=1,'Data coll &amp; ax'!C23,"")</f>
        <v/>
      </c>
      <c r="J37" s="187" t="str">
        <f>IF('Lab dx'!E16=0,'Lab dx'!C16,"")</f>
        <v>On-going laboratory investigation of all suspected cases in domestic and wild animal species in the country</v>
      </c>
      <c r="K37" s="184" t="str">
        <f>IF('Lab dx'!E16=1,'Lab dx'!C16,"")</f>
        <v/>
      </c>
      <c r="L37" s="181"/>
      <c r="M37" s="132"/>
      <c r="N37" s="181"/>
      <c r="O37" s="132"/>
    </row>
    <row r="38" spans="1:15" s="12" customFormat="1" ht="45">
      <c r="A38" s="289"/>
      <c r="B38" s="182"/>
      <c r="C38" s="133"/>
      <c r="D38" s="182"/>
      <c r="E38" s="133"/>
      <c r="F38" s="188" t="str">
        <f>IF('Prev &amp; Ctrl'!E19=0,'Prev &amp; Ctrl'!C19,"")</f>
        <v>Based on risk assessment, dog vaccination campaigns are maintained where justified</v>
      </c>
      <c r="G38" s="185" t="str">
        <f>IF('Prev &amp; Ctrl'!E19=1,'Prev &amp; Ctrl'!C19,"")</f>
        <v/>
      </c>
      <c r="H38" s="182"/>
      <c r="I38" s="133"/>
      <c r="J38" s="188"/>
      <c r="K38" s="185"/>
      <c r="L38" s="182"/>
      <c r="M38" s="133"/>
      <c r="N38" s="182"/>
      <c r="O38" s="133"/>
    </row>
    <row r="39" spans="1:15" s="12" customFormat="1" ht="31">
      <c r="A39" s="290"/>
      <c r="B39" s="183"/>
      <c r="C39" s="134"/>
      <c r="D39" s="183"/>
      <c r="E39" s="134"/>
      <c r="F39" s="189" t="str">
        <f>IF('Prev &amp; Ctrl'!E30=0,'Prev &amp; Ctrl'!C30,"")</f>
        <v>Capacity for outbreak and re-introduction response maintained</v>
      </c>
      <c r="G39" s="186" t="str">
        <f>IF('Prev &amp; Ctrl'!E30=1,'Prev &amp; Ctrl'!C30,"")</f>
        <v/>
      </c>
      <c r="H39" s="183"/>
      <c r="I39" s="134"/>
      <c r="J39" s="189"/>
      <c r="K39" s="186"/>
      <c r="L39" s="183"/>
      <c r="M39" s="134"/>
      <c r="N39" s="183"/>
      <c r="O39" s="134"/>
    </row>
    <row r="40" spans="1:15" s="180" customFormat="1" ht="14"/>
    <row r="41" spans="1:15" s="180" customFormat="1" ht="14"/>
    <row r="42" spans="1:15" s="180" customFormat="1" ht="14"/>
    <row r="43" spans="1:15" s="180" customFormat="1" ht="14"/>
    <row r="44" spans="1:15" s="180" customFormat="1" ht="14"/>
    <row r="45" spans="1:15" s="180" customFormat="1" ht="14"/>
    <row r="46" spans="1:15" s="180" customFormat="1" ht="14"/>
    <row r="47" spans="1:15" s="180" customFormat="1" ht="14"/>
    <row r="48" spans="1:15" s="180" customFormat="1" ht="14"/>
    <row r="49" s="180" customFormat="1" ht="14"/>
    <row r="50" s="180" customFormat="1" ht="14"/>
    <row r="51" s="180" customFormat="1" ht="14"/>
    <row r="52" s="180" customFormat="1" ht="14"/>
    <row r="53" s="180" customFormat="1" ht="14"/>
    <row r="54" s="180" customFormat="1" ht="14"/>
    <row r="55" s="180" customFormat="1" ht="14"/>
    <row r="56" s="180" customFormat="1" ht="14"/>
    <row r="57" s="180" customFormat="1" ht="14"/>
    <row r="58" s="180" customFormat="1" ht="14"/>
    <row r="59" s="180" customFormat="1" ht="14"/>
    <row r="60" s="180" customFormat="1" ht="14"/>
    <row r="61" s="180" customFormat="1" ht="14"/>
    <row r="62" s="180" customFormat="1" ht="14"/>
    <row r="63" s="180" customFormat="1" ht="14"/>
    <row r="64" s="180" customFormat="1" ht="14"/>
    <row r="65" s="180" customFormat="1" ht="14"/>
    <row r="66" s="180" customFormat="1" ht="14"/>
    <row r="67" s="180" customFormat="1" ht="14"/>
    <row r="68" s="180" customFormat="1" ht="14"/>
    <row r="69" s="180" customFormat="1" ht="14"/>
    <row r="70" s="180" customFormat="1" ht="14"/>
    <row r="71" s="180" customFormat="1" ht="14"/>
    <row r="72" s="180" customFormat="1" ht="14"/>
    <row r="73" s="180" customFormat="1" ht="14"/>
    <row r="74" s="180" customFormat="1" ht="14"/>
    <row r="75" s="180" customFormat="1" ht="14"/>
    <row r="76" s="180" customFormat="1" ht="14"/>
    <row r="77" s="180" customFormat="1" ht="14"/>
    <row r="78" s="180" customFormat="1" ht="14"/>
    <row r="79" s="180" customFormat="1" ht="14"/>
    <row r="80" s="180" customFormat="1" ht="14"/>
    <row r="81" s="180" customFormat="1" ht="14"/>
    <row r="82" s="180" customFormat="1" ht="14"/>
    <row r="83" s="180" customFormat="1" ht="14"/>
    <row r="84" s="180" customFormat="1" ht="14"/>
    <row r="85" s="180" customFormat="1" ht="14"/>
    <row r="86" s="180" customFormat="1" ht="14"/>
    <row r="87" s="180" customFormat="1" ht="14"/>
    <row r="88" s="180" customFormat="1" ht="14"/>
    <row r="89" s="180" customFormat="1" ht="14"/>
    <row r="90" s="180" customFormat="1" ht="14"/>
    <row r="91" s="180" customFormat="1" ht="14"/>
    <row r="92" s="180" customFormat="1" ht="14"/>
    <row r="93" s="180" customFormat="1" ht="14"/>
    <row r="94" s="180" customFormat="1" ht="14"/>
    <row r="95" s="180" customFormat="1" ht="14"/>
    <row r="96" s="180" customFormat="1" ht="14"/>
    <row r="97" s="180" customFormat="1" ht="14"/>
    <row r="98" s="180" customFormat="1" ht="14"/>
    <row r="99" s="180" customFormat="1" ht="14"/>
    <row r="100" s="180" customFormat="1" ht="14"/>
    <row r="101" s="180" customFormat="1" ht="14"/>
    <row r="102" s="180" customFormat="1" ht="14"/>
    <row r="103" s="180" customFormat="1" ht="14"/>
    <row r="104" s="180" customFormat="1" ht="14"/>
    <row r="105" s="180" customFormat="1" ht="14"/>
    <row r="106" s="180" customFormat="1" ht="14"/>
    <row r="107" s="180" customFormat="1" ht="14"/>
    <row r="108" s="180" customFormat="1" ht="14"/>
    <row r="109" s="180" customFormat="1" ht="14"/>
    <row r="110" s="180" customFormat="1" ht="14"/>
    <row r="111" s="180" customFormat="1" ht="14"/>
    <row r="112" s="180" customFormat="1" ht="14"/>
    <row r="113" s="180" customFormat="1" ht="14"/>
    <row r="114" s="180" customFormat="1" ht="14"/>
    <row r="115" s="180" customFormat="1" ht="14"/>
    <row r="116" s="180" customFormat="1" ht="14"/>
    <row r="117" s="180" customFormat="1" ht="14"/>
    <row r="118" s="180" customFormat="1" ht="14"/>
    <row r="119" s="180" customFormat="1" ht="14"/>
    <row r="120" s="180" customFormat="1" ht="14"/>
    <row r="121" s="180" customFormat="1" ht="14"/>
    <row r="122" s="180" customFormat="1" ht="14"/>
    <row r="123" s="180" customFormat="1" ht="14"/>
    <row r="124" s="180" customFormat="1" ht="14"/>
    <row r="125" s="180" customFormat="1" ht="14"/>
    <row r="126" s="180" customFormat="1" ht="14"/>
    <row r="127" s="180" customFormat="1" ht="14"/>
    <row r="128" s="180" customFormat="1" ht="14"/>
    <row r="129" s="180" customFormat="1" ht="14"/>
    <row r="130" s="180" customFormat="1" ht="14"/>
    <row r="131" s="180" customFormat="1" ht="14"/>
    <row r="132" s="180" customFormat="1" ht="14"/>
    <row r="133" s="180" customFormat="1" ht="14"/>
    <row r="134" s="180" customFormat="1" ht="14"/>
    <row r="135" s="180" customFormat="1" ht="14"/>
    <row r="136" s="180" customFormat="1" ht="14"/>
    <row r="137" s="180" customFormat="1" ht="14"/>
    <row r="138" s="180" customFormat="1" ht="14"/>
    <row r="139" s="180" customFormat="1" ht="14"/>
    <row r="140" s="180" customFormat="1" ht="14"/>
    <row r="141" s="180" customFormat="1" ht="14"/>
    <row r="142" s="180" customFormat="1" ht="14"/>
    <row r="143" s="180" customFormat="1" ht="14"/>
    <row r="144" s="180" customFormat="1" ht="14"/>
    <row r="145" s="180" customFormat="1" ht="14"/>
    <row r="146" s="180" customFormat="1" ht="14"/>
    <row r="147" s="180" customFormat="1" ht="14"/>
    <row r="148" s="180" customFormat="1" ht="14"/>
    <row r="149" s="180" customFormat="1" ht="14"/>
    <row r="150" s="180" customFormat="1" ht="14"/>
    <row r="151" s="180" customFormat="1" ht="14"/>
    <row r="152" s="180" customFormat="1" ht="14"/>
    <row r="153" s="180" customFormat="1" ht="14"/>
    <row r="154" s="180" customFormat="1" ht="14"/>
    <row r="155" s="180" customFormat="1" ht="14"/>
    <row r="156" s="180" customFormat="1" ht="14"/>
    <row r="157" s="180" customFormat="1" ht="14"/>
    <row r="158" s="180" customFormat="1" ht="14"/>
    <row r="159" s="180" customFormat="1" ht="14"/>
    <row r="160" s="180" customFormat="1" ht="14"/>
    <row r="161" s="180" customFormat="1" ht="14"/>
    <row r="162" s="180" customFormat="1" ht="14"/>
    <row r="163" s="180" customFormat="1" ht="14"/>
    <row r="164" s="180" customFormat="1" ht="14"/>
    <row r="165" s="180" customFormat="1" ht="14"/>
    <row r="166" s="180" customFormat="1" ht="14"/>
    <row r="167" s="180" customFormat="1" ht="14"/>
    <row r="168" s="180" customFormat="1" ht="14"/>
    <row r="169" s="180" customFormat="1" ht="14"/>
    <row r="170" s="180" customFormat="1" ht="14"/>
    <row r="171" s="180" customFormat="1" ht="14"/>
    <row r="172" s="180" customFormat="1" ht="14"/>
    <row r="173" s="180" customFormat="1" ht="14"/>
    <row r="174" s="180" customFormat="1" ht="14"/>
    <row r="175" s="180" customFormat="1" ht="14"/>
    <row r="176" s="180" customFormat="1" ht="14"/>
    <row r="177" s="180" customFormat="1" ht="14"/>
    <row r="178" s="180" customFormat="1" ht="14"/>
    <row r="179" s="180" customFormat="1" ht="14"/>
    <row r="180" s="180" customFormat="1" ht="14"/>
    <row r="181" s="180" customFormat="1" ht="14"/>
    <row r="182" s="180" customFormat="1" ht="14"/>
    <row r="183" s="180" customFormat="1" ht="14"/>
    <row r="184" s="180" customFormat="1" ht="14"/>
    <row r="185" s="180" customFormat="1" ht="14"/>
    <row r="186" s="180" customFormat="1" ht="14"/>
    <row r="187" s="180" customFormat="1" ht="14"/>
    <row r="188" s="180" customFormat="1" ht="14"/>
    <row r="189" s="180" customFormat="1" ht="14"/>
    <row r="190" s="180" customFormat="1" ht="14"/>
    <row r="191" s="180" customFormat="1" ht="14"/>
    <row r="192" s="180" customFormat="1" ht="14"/>
    <row r="193" s="180" customFormat="1" ht="14"/>
    <row r="194" s="180" customFormat="1" ht="14"/>
    <row r="195" s="180" customFormat="1" ht="14"/>
    <row r="196" s="180" customFormat="1" ht="14"/>
    <row r="197" s="180" customFormat="1" ht="14"/>
    <row r="198" s="180" customFormat="1" ht="14"/>
    <row r="199" s="180" customFormat="1" ht="14"/>
    <row r="200" s="180" customFormat="1" ht="14"/>
    <row r="201" s="180" customFormat="1" ht="14"/>
    <row r="202" s="180" customFormat="1" ht="14"/>
    <row r="203" s="180" customFormat="1" ht="14"/>
    <row r="204" s="180" customFormat="1" ht="14"/>
    <row r="205" s="180" customFormat="1" ht="14"/>
    <row r="206" s="180" customFormat="1" ht="14"/>
    <row r="207" s="180" customFormat="1" ht="14"/>
    <row r="208" s="180" customFormat="1" ht="14"/>
    <row r="209" s="180" customFormat="1" ht="14"/>
    <row r="210" s="180" customFormat="1" ht="14"/>
    <row r="211" s="180" customFormat="1" ht="14"/>
    <row r="212" s="180" customFormat="1" ht="14"/>
    <row r="213" s="180" customFormat="1" ht="14"/>
    <row r="214" s="180" customFormat="1" ht="14"/>
    <row r="215" s="180" customFormat="1" ht="14"/>
    <row r="216" s="180" customFormat="1" ht="14"/>
    <row r="217" s="180" customFormat="1" ht="14"/>
    <row r="218" s="180" customFormat="1" ht="14"/>
    <row r="219" s="180" customFormat="1" ht="14"/>
    <row r="220" s="180" customFormat="1" ht="14"/>
    <row r="221" s="180" customFormat="1" ht="14"/>
    <row r="222" s="180" customFormat="1" ht="14"/>
    <row r="223" s="180" customFormat="1" ht="14"/>
    <row r="224" s="180" customFormat="1" ht="14"/>
    <row r="225" s="180" customFormat="1" ht="14"/>
    <row r="226" s="180" customFormat="1" ht="14"/>
    <row r="227" s="180" customFormat="1" ht="14"/>
    <row r="228" s="180" customFormat="1" ht="14"/>
    <row r="229" s="12" customFormat="1" ht="14"/>
    <row r="230" s="12" customFormat="1" ht="14"/>
    <row r="231" s="12" customFormat="1" ht="14"/>
    <row r="232" s="12" customFormat="1" ht="14"/>
    <row r="233" s="12" customFormat="1" ht="14"/>
    <row r="234" s="12" customFormat="1" ht="14"/>
    <row r="235" s="12" customFormat="1" ht="14"/>
    <row r="236" s="12" customFormat="1" ht="14"/>
    <row r="237" s="12" customFormat="1" ht="14"/>
    <row r="238" s="12" customFormat="1" ht="14"/>
  </sheetData>
  <sheetProtection algorithmName="SHA-512" hashValue="ffK3zrE77U81iT8xXqc5bUN20skRNuaZHqXr9GsvJxo2J1mul2QEB7+b08BINTLL1cgfirhTpmoXN/QEyx2v2Q==" saltValue="AJScPQ6ledznYLLEWQffgw==" spinCount="100000" sheet="1" objects="1" scenarios="1"/>
  <mergeCells count="12">
    <mergeCell ref="L4:M4"/>
    <mergeCell ref="A4:A5"/>
    <mergeCell ref="N4:O4"/>
    <mergeCell ref="H4:I4"/>
    <mergeCell ref="J4:K4"/>
    <mergeCell ref="B4:C4"/>
    <mergeCell ref="F4:G4"/>
    <mergeCell ref="G1:G2"/>
    <mergeCell ref="A1:D1"/>
    <mergeCell ref="A2:D2"/>
    <mergeCell ref="E1:F2"/>
    <mergeCell ref="D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1">
    <tabColor rgb="FFFFC000"/>
  </sheetPr>
  <dimension ref="A1:B10"/>
  <sheetViews>
    <sheetView workbookViewId="0">
      <selection activeCell="B13" sqref="B13"/>
    </sheetView>
  </sheetViews>
  <sheetFormatPr baseColWidth="10" defaultColWidth="8.83203125" defaultRowHeight="15"/>
  <cols>
    <col min="2" max="2" width="74" bestFit="1" customWidth="1"/>
  </cols>
  <sheetData>
    <row r="1" spans="1:2">
      <c r="A1" t="s">
        <v>421</v>
      </c>
    </row>
    <row r="3" spans="1:2">
      <c r="A3" s="77" t="s">
        <v>423</v>
      </c>
      <c r="B3" s="81" t="s">
        <v>422</v>
      </c>
    </row>
    <row r="4" spans="1:2">
      <c r="A4" s="78" t="s">
        <v>427</v>
      </c>
      <c r="B4" s="82" t="s">
        <v>424</v>
      </c>
    </row>
    <row r="5" spans="1:2">
      <c r="A5" s="79" t="s">
        <v>426</v>
      </c>
      <c r="B5" s="83" t="s">
        <v>445</v>
      </c>
    </row>
    <row r="6" spans="1:2">
      <c r="A6" s="79" t="s">
        <v>426</v>
      </c>
      <c r="B6" s="83" t="s">
        <v>425</v>
      </c>
    </row>
    <row r="7" spans="1:2">
      <c r="A7" s="79" t="s">
        <v>428</v>
      </c>
      <c r="B7" s="83" t="s">
        <v>430</v>
      </c>
    </row>
    <row r="8" spans="1:2">
      <c r="A8" s="80" t="s">
        <v>428</v>
      </c>
      <c r="B8" s="84" t="s">
        <v>429</v>
      </c>
    </row>
    <row r="9" spans="1:2">
      <c r="A9" s="36"/>
    </row>
    <row r="10" spans="1:2">
      <c r="A10" s="3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27"/>
  <sheetViews>
    <sheetView workbookViewId="0">
      <selection activeCell="T2" sqref="O2:T2"/>
    </sheetView>
  </sheetViews>
  <sheetFormatPr baseColWidth="10" defaultColWidth="8.83203125" defaultRowHeight="12"/>
  <cols>
    <col min="1" max="1" width="21.83203125" style="142" customWidth="1"/>
    <col min="2" max="2" width="2" style="142" customWidth="1"/>
    <col min="3" max="3" width="21.83203125" style="142" customWidth="1"/>
    <col min="4" max="4" width="2" style="142" customWidth="1"/>
    <col min="5" max="5" width="21.83203125" style="142" customWidth="1"/>
    <col min="6" max="6" width="2" style="142" customWidth="1"/>
    <col min="7" max="7" width="21.83203125" style="142" customWidth="1"/>
    <col min="8" max="8" width="2" style="142" customWidth="1"/>
    <col min="9" max="9" width="21.83203125" style="142" customWidth="1"/>
    <col min="10" max="10" width="2" style="142" customWidth="1"/>
    <col min="11" max="11" width="21.83203125" style="142" customWidth="1"/>
    <col min="12" max="12" width="2" style="142" customWidth="1"/>
    <col min="13" max="13" width="21.83203125" style="142" customWidth="1"/>
    <col min="14" max="14" width="2" style="142" customWidth="1"/>
    <col min="15" max="20" width="3.1640625" style="142" customWidth="1"/>
    <col min="21" max="16384" width="8.83203125" style="142"/>
  </cols>
  <sheetData>
    <row r="1" spans="1:20" ht="15" customHeight="1">
      <c r="A1" s="323" t="s">
        <v>27</v>
      </c>
      <c r="C1" s="323" t="s">
        <v>28</v>
      </c>
      <c r="E1" s="323" t="s">
        <v>29</v>
      </c>
      <c r="G1" s="323" t="s">
        <v>30</v>
      </c>
      <c r="I1" s="323" t="s">
        <v>31</v>
      </c>
      <c r="K1" s="323" t="s">
        <v>32</v>
      </c>
      <c r="M1" s="323" t="s">
        <v>453</v>
      </c>
      <c r="O1" s="324" t="s">
        <v>454</v>
      </c>
      <c r="P1" s="324"/>
      <c r="Q1" s="324"/>
      <c r="R1" s="324"/>
      <c r="S1" s="324"/>
      <c r="T1" s="324"/>
    </row>
    <row r="2" spans="1:20" s="143" customFormat="1">
      <c r="A2" s="323"/>
      <c r="C2" s="323"/>
      <c r="E2" s="323"/>
      <c r="G2" s="323"/>
      <c r="I2" s="323"/>
      <c r="K2" s="323"/>
      <c r="M2" s="323"/>
      <c r="O2" s="144">
        <v>0</v>
      </c>
      <c r="P2" s="145">
        <v>1</v>
      </c>
      <c r="Q2" s="146">
        <v>2</v>
      </c>
      <c r="R2" s="147">
        <v>3</v>
      </c>
      <c r="S2" s="148">
        <v>4</v>
      </c>
      <c r="T2" s="149">
        <v>5</v>
      </c>
    </row>
    <row r="3" spans="1:20" ht="65">
      <c r="A3" s="150" t="s">
        <v>324</v>
      </c>
      <c r="B3" s="151"/>
      <c r="C3" s="152" t="s">
        <v>337</v>
      </c>
      <c r="D3" s="151"/>
      <c r="E3" s="150" t="s">
        <v>326</v>
      </c>
      <c r="F3" s="151"/>
      <c r="G3" s="152" t="s">
        <v>342</v>
      </c>
      <c r="H3" s="151"/>
      <c r="I3" s="152" t="s">
        <v>349</v>
      </c>
      <c r="J3" s="151"/>
      <c r="K3" s="152" t="s">
        <v>17</v>
      </c>
      <c r="L3" s="151"/>
      <c r="M3" s="150" t="s">
        <v>330</v>
      </c>
      <c r="N3" s="153"/>
    </row>
    <row r="4" spans="1:20" ht="91">
      <c r="A4" s="150" t="s">
        <v>325</v>
      </c>
      <c r="B4" s="151"/>
      <c r="C4" s="152" t="s">
        <v>338</v>
      </c>
      <c r="D4" s="151"/>
      <c r="E4" s="150" t="s">
        <v>328</v>
      </c>
      <c r="F4" s="151"/>
      <c r="G4" s="152" t="s">
        <v>343</v>
      </c>
      <c r="H4" s="153"/>
      <c r="I4" s="152" t="s">
        <v>350</v>
      </c>
      <c r="J4" s="151"/>
      <c r="K4" s="152" t="s">
        <v>348</v>
      </c>
      <c r="L4" s="151"/>
      <c r="M4" s="152" t="s">
        <v>18</v>
      </c>
      <c r="N4" s="151"/>
    </row>
    <row r="5" spans="1:20" ht="78">
      <c r="A5" s="150" t="s">
        <v>329</v>
      </c>
      <c r="B5" s="151"/>
      <c r="C5" s="152" t="s">
        <v>339</v>
      </c>
      <c r="D5" s="151"/>
      <c r="E5" s="150" t="s">
        <v>327</v>
      </c>
      <c r="F5" s="151"/>
      <c r="G5" s="152" t="s">
        <v>344</v>
      </c>
      <c r="H5" s="153"/>
      <c r="I5" s="152" t="s">
        <v>346</v>
      </c>
      <c r="J5" s="153"/>
      <c r="K5" s="154" t="s">
        <v>368</v>
      </c>
      <c r="L5" s="151"/>
      <c r="M5" s="152" t="s">
        <v>351</v>
      </c>
      <c r="N5" s="151"/>
    </row>
    <row r="6" spans="1:20" ht="65">
      <c r="A6" s="152" t="s">
        <v>40</v>
      </c>
      <c r="B6" s="151"/>
      <c r="C6" s="152" t="s">
        <v>340</v>
      </c>
      <c r="D6" s="151"/>
      <c r="E6" s="152" t="s">
        <v>417</v>
      </c>
      <c r="F6" s="151"/>
      <c r="G6" s="152" t="s">
        <v>416</v>
      </c>
      <c r="H6" s="153"/>
      <c r="I6" s="152" t="s">
        <v>347</v>
      </c>
      <c r="J6" s="153"/>
      <c r="K6" s="154" t="s">
        <v>369</v>
      </c>
      <c r="L6" s="151"/>
      <c r="M6" s="152" t="s">
        <v>352</v>
      </c>
      <c r="N6" s="151"/>
    </row>
    <row r="7" spans="1:20" ht="65">
      <c r="A7" s="152" t="s">
        <v>41</v>
      </c>
      <c r="B7" s="151"/>
      <c r="C7" s="152" t="s">
        <v>341</v>
      </c>
      <c r="D7" s="151"/>
      <c r="E7" s="154" t="s">
        <v>362</v>
      </c>
      <c r="F7" s="151"/>
      <c r="G7" s="152" t="s">
        <v>345</v>
      </c>
      <c r="H7" s="151"/>
      <c r="I7" s="152" t="s">
        <v>348</v>
      </c>
      <c r="J7" s="153"/>
      <c r="K7" s="155" t="s">
        <v>405</v>
      </c>
      <c r="L7" s="151"/>
      <c r="M7" s="152" t="s">
        <v>353</v>
      </c>
      <c r="N7" s="151"/>
    </row>
    <row r="8" spans="1:20" ht="52">
      <c r="A8" s="152" t="s">
        <v>331</v>
      </c>
      <c r="B8" s="151"/>
      <c r="C8" s="152" t="s">
        <v>17</v>
      </c>
      <c r="D8" s="151"/>
      <c r="E8" s="154" t="s">
        <v>361</v>
      </c>
      <c r="F8" s="151"/>
      <c r="G8" s="154" t="s">
        <v>360</v>
      </c>
      <c r="H8" s="151"/>
      <c r="I8" s="154" t="s">
        <v>363</v>
      </c>
      <c r="J8" s="151"/>
      <c r="M8" s="152" t="s">
        <v>19</v>
      </c>
      <c r="N8" s="151"/>
    </row>
    <row r="9" spans="1:20" ht="65">
      <c r="A9" s="152" t="s">
        <v>332</v>
      </c>
      <c r="B9" s="151"/>
      <c r="C9" s="154" t="s">
        <v>357</v>
      </c>
      <c r="D9" s="151"/>
      <c r="E9" s="156" t="s">
        <v>376</v>
      </c>
      <c r="F9" s="151"/>
      <c r="G9" s="154" t="s">
        <v>370</v>
      </c>
      <c r="H9" s="153"/>
      <c r="I9" s="154" t="s">
        <v>365</v>
      </c>
      <c r="J9" s="151"/>
      <c r="M9" s="154" t="s">
        <v>20</v>
      </c>
      <c r="N9" s="151"/>
    </row>
    <row r="10" spans="1:20" ht="78">
      <c r="A10" s="152" t="s">
        <v>333</v>
      </c>
      <c r="B10" s="151"/>
      <c r="C10" s="154" t="s">
        <v>358</v>
      </c>
      <c r="D10" s="151"/>
      <c r="E10" s="156" t="s">
        <v>377</v>
      </c>
      <c r="F10" s="151"/>
      <c r="G10" s="154" t="s">
        <v>368</v>
      </c>
      <c r="H10" s="153"/>
      <c r="I10" s="154" t="s">
        <v>364</v>
      </c>
      <c r="J10" s="153"/>
      <c r="M10" s="154" t="s">
        <v>375</v>
      </c>
      <c r="N10" s="151"/>
    </row>
    <row r="11" spans="1:20" ht="91">
      <c r="A11" s="152" t="s">
        <v>334</v>
      </c>
      <c r="B11" s="151"/>
      <c r="C11" s="154" t="s">
        <v>359</v>
      </c>
      <c r="D11" s="151"/>
      <c r="E11" s="157" t="s">
        <v>394</v>
      </c>
      <c r="F11" s="151"/>
      <c r="G11" s="154" t="s">
        <v>371</v>
      </c>
      <c r="H11" s="153"/>
      <c r="I11" s="154" t="s">
        <v>11</v>
      </c>
      <c r="J11" s="151"/>
      <c r="M11" s="154" t="s">
        <v>373</v>
      </c>
      <c r="N11" s="151"/>
    </row>
    <row r="12" spans="1:20" ht="65">
      <c r="A12" s="152" t="s">
        <v>335</v>
      </c>
      <c r="B12" s="151"/>
      <c r="C12" s="154" t="s">
        <v>360</v>
      </c>
      <c r="D12" s="151"/>
      <c r="E12" s="157" t="s">
        <v>396</v>
      </c>
      <c r="F12" s="151"/>
      <c r="G12" s="154" t="s">
        <v>372</v>
      </c>
      <c r="H12" s="151"/>
      <c r="I12" s="154" t="s">
        <v>12</v>
      </c>
      <c r="J12" s="151"/>
      <c r="M12" s="154" t="s">
        <v>374</v>
      </c>
      <c r="N12" s="151"/>
    </row>
    <row r="13" spans="1:20" ht="52">
      <c r="A13" s="152" t="s">
        <v>336</v>
      </c>
      <c r="B13" s="151"/>
      <c r="C13" s="156" t="s">
        <v>378</v>
      </c>
      <c r="D13" s="151"/>
      <c r="E13" s="155" t="s">
        <v>404</v>
      </c>
      <c r="F13" s="151"/>
      <c r="G13" s="156" t="s">
        <v>392</v>
      </c>
      <c r="H13" s="153"/>
      <c r="I13" s="154" t="s">
        <v>366</v>
      </c>
      <c r="J13" s="153"/>
      <c r="M13" s="156" t="s">
        <v>393</v>
      </c>
      <c r="N13" s="151"/>
    </row>
    <row r="14" spans="1:20" ht="52">
      <c r="A14" s="154" t="s">
        <v>354</v>
      </c>
      <c r="B14" s="151"/>
      <c r="C14" s="156" t="s">
        <v>379</v>
      </c>
      <c r="D14" s="151"/>
      <c r="G14" s="156" t="s">
        <v>389</v>
      </c>
      <c r="H14" s="153"/>
      <c r="I14" s="154" t="s">
        <v>367</v>
      </c>
      <c r="J14" s="153"/>
      <c r="M14" s="157" t="s">
        <v>21</v>
      </c>
      <c r="N14" s="151"/>
    </row>
    <row r="15" spans="1:20" ht="65">
      <c r="A15" s="154" t="s">
        <v>355</v>
      </c>
      <c r="B15" s="151"/>
      <c r="C15" s="156" t="s">
        <v>380</v>
      </c>
      <c r="D15" s="151"/>
      <c r="G15" s="156" t="s">
        <v>390</v>
      </c>
      <c r="H15" s="153"/>
      <c r="I15" s="156" t="s">
        <v>383</v>
      </c>
      <c r="J15" s="153"/>
    </row>
    <row r="16" spans="1:20" ht="65">
      <c r="A16" s="154" t="s">
        <v>356</v>
      </c>
      <c r="B16" s="151"/>
      <c r="C16" s="156" t="s">
        <v>381</v>
      </c>
      <c r="D16" s="151"/>
      <c r="G16" s="156" t="s">
        <v>391</v>
      </c>
      <c r="H16" s="153"/>
      <c r="I16" s="156" t="s">
        <v>387</v>
      </c>
      <c r="J16" s="151"/>
    </row>
    <row r="17" spans="1:10" ht="52">
      <c r="A17" s="157" t="s">
        <v>401</v>
      </c>
      <c r="B17" s="151"/>
      <c r="C17" s="156" t="s">
        <v>382</v>
      </c>
      <c r="D17" s="151"/>
      <c r="G17" s="157" t="s">
        <v>401</v>
      </c>
      <c r="H17" s="153"/>
      <c r="I17" s="156" t="s">
        <v>388</v>
      </c>
      <c r="J17" s="151"/>
    </row>
    <row r="18" spans="1:10" ht="65">
      <c r="C18" s="157" t="s">
        <v>395</v>
      </c>
      <c r="D18" s="151"/>
      <c r="G18" s="157" t="s">
        <v>402</v>
      </c>
      <c r="H18" s="153"/>
      <c r="I18" s="156" t="s">
        <v>384</v>
      </c>
      <c r="J18" s="153"/>
    </row>
    <row r="19" spans="1:10" ht="65">
      <c r="C19" s="157" t="s">
        <v>396</v>
      </c>
      <c r="D19" s="151"/>
      <c r="G19" s="155" t="s">
        <v>405</v>
      </c>
      <c r="H19" s="153"/>
      <c r="I19" s="156" t="s">
        <v>385</v>
      </c>
      <c r="J19" s="151"/>
    </row>
    <row r="20" spans="1:10" ht="52">
      <c r="C20" s="155" t="s">
        <v>403</v>
      </c>
      <c r="D20" s="151"/>
      <c r="I20" s="156" t="s">
        <v>386</v>
      </c>
      <c r="J20" s="151"/>
    </row>
    <row r="21" spans="1:10" ht="65">
      <c r="I21" s="157" t="s">
        <v>397</v>
      </c>
      <c r="J21" s="151"/>
    </row>
    <row r="22" spans="1:10" ht="65">
      <c r="I22" s="157" t="s">
        <v>398</v>
      </c>
      <c r="J22" s="151"/>
    </row>
    <row r="23" spans="1:10" ht="65">
      <c r="I23" s="157" t="s">
        <v>399</v>
      </c>
      <c r="J23" s="151"/>
    </row>
    <row r="24" spans="1:10" ht="78">
      <c r="I24" s="157" t="s">
        <v>400</v>
      </c>
      <c r="J24" s="151"/>
    </row>
    <row r="25" spans="1:10" ht="39">
      <c r="I25" s="155" t="s">
        <v>407</v>
      </c>
      <c r="J25" s="153"/>
    </row>
    <row r="26" spans="1:10" ht="39">
      <c r="I26" s="155" t="s">
        <v>406</v>
      </c>
      <c r="J26" s="153"/>
    </row>
    <row r="27" spans="1:10" ht="39">
      <c r="I27" s="155" t="s">
        <v>13</v>
      </c>
      <c r="J27" s="151"/>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G18"/>
  <sheetViews>
    <sheetView showGridLines="0" tabSelected="1" workbookViewId="0">
      <selection activeCell="F5" sqref="F5"/>
    </sheetView>
  </sheetViews>
  <sheetFormatPr baseColWidth="10" defaultColWidth="8.6640625" defaultRowHeight="15"/>
  <cols>
    <col min="2" max="2" width="21.6640625" customWidth="1"/>
    <col min="3" max="3" width="3.1640625" style="29" customWidth="1"/>
    <col min="4" max="4" width="7.5" style="29" customWidth="1"/>
    <col min="5" max="5" width="9.5" customWidth="1"/>
    <col min="6" max="6" width="41" customWidth="1"/>
  </cols>
  <sheetData>
    <row r="3" spans="2:7" ht="26.25" customHeight="1">
      <c r="C3" s="331" t="s">
        <v>458</v>
      </c>
      <c r="D3" s="332"/>
      <c r="E3" s="325" t="s">
        <v>260</v>
      </c>
      <c r="F3" s="326"/>
      <c r="G3" s="35" t="s">
        <v>316</v>
      </c>
    </row>
    <row r="5" spans="2:7" ht="26.25" customHeight="1">
      <c r="C5" s="329" t="s">
        <v>459</v>
      </c>
      <c r="D5" s="329"/>
      <c r="E5" s="330"/>
      <c r="F5" s="272" t="s">
        <v>669</v>
      </c>
    </row>
    <row r="6" spans="2:7" ht="26.25" customHeight="1">
      <c r="B6" s="327" t="s">
        <v>456</v>
      </c>
      <c r="D6" s="329" t="s">
        <v>460</v>
      </c>
      <c r="E6" s="330"/>
      <c r="F6" s="272"/>
    </row>
    <row r="7" spans="2:7" ht="26.25" customHeight="1">
      <c r="B7" s="327"/>
      <c r="D7" s="329" t="s">
        <v>461</v>
      </c>
      <c r="E7" s="330"/>
      <c r="F7" s="272"/>
    </row>
    <row r="8" spans="2:7" ht="26.25" customHeight="1">
      <c r="C8" s="158"/>
      <c r="D8" s="158" t="s">
        <v>462</v>
      </c>
      <c r="E8" s="160"/>
      <c r="F8" s="297"/>
      <c r="G8" s="35" t="s">
        <v>591</v>
      </c>
    </row>
    <row r="9" spans="2:7">
      <c r="E9" s="30"/>
      <c r="F9" s="46"/>
    </row>
    <row r="10" spans="2:7" ht="26.25" customHeight="1">
      <c r="C10" s="329" t="s">
        <v>459</v>
      </c>
      <c r="D10" s="329"/>
      <c r="E10" s="330"/>
      <c r="F10" s="271"/>
      <c r="G10" s="273"/>
    </row>
    <row r="11" spans="2:7" ht="26.25" customHeight="1">
      <c r="B11" s="327" t="s">
        <v>457</v>
      </c>
      <c r="C11" s="159"/>
      <c r="D11" s="329" t="s">
        <v>460</v>
      </c>
      <c r="E11" s="330"/>
      <c r="F11" s="271"/>
    </row>
    <row r="12" spans="2:7" ht="26.25" customHeight="1">
      <c r="B12" s="327"/>
      <c r="C12" s="159"/>
      <c r="D12" s="329" t="s">
        <v>461</v>
      </c>
      <c r="E12" s="330"/>
      <c r="F12" s="271"/>
    </row>
    <row r="13" spans="2:7" ht="26.25" customHeight="1">
      <c r="C13" s="159"/>
      <c r="D13" s="159" t="s">
        <v>462</v>
      </c>
      <c r="E13" s="160"/>
      <c r="F13" s="282"/>
      <c r="G13" s="35" t="s">
        <v>591</v>
      </c>
    </row>
    <row r="14" spans="2:7">
      <c r="F14" s="283"/>
    </row>
    <row r="15" spans="2:7" ht="26.25" customHeight="1">
      <c r="C15" s="329" t="s">
        <v>459</v>
      </c>
      <c r="D15" s="329"/>
      <c r="E15" s="330"/>
      <c r="F15" s="271"/>
    </row>
    <row r="16" spans="2:7" ht="26.25" customHeight="1">
      <c r="B16" s="328" t="s">
        <v>590</v>
      </c>
      <c r="C16" s="159"/>
      <c r="D16" s="329" t="s">
        <v>460</v>
      </c>
      <c r="E16" s="330"/>
      <c r="F16" s="271"/>
    </row>
    <row r="17" spans="2:7" ht="26.25" customHeight="1">
      <c r="B17" s="328"/>
      <c r="C17" s="159"/>
      <c r="D17" s="329" t="s">
        <v>461</v>
      </c>
      <c r="E17" s="330"/>
      <c r="F17" s="271"/>
    </row>
    <row r="18" spans="2:7" ht="26.25" customHeight="1">
      <c r="C18" s="159"/>
      <c r="D18" s="159" t="s">
        <v>462</v>
      </c>
      <c r="E18" s="160"/>
      <c r="F18" s="282"/>
      <c r="G18" s="35" t="s">
        <v>591</v>
      </c>
    </row>
  </sheetData>
  <sheetProtection algorithmName="SHA-512" hashValue="Xwa+qS73otsiJm3vbSWC0cJn1f+JqaS6z+gw2OE5LkV+xQj93tXOw8VMmR3956jsWUSvqzalteOuVH2BIqrnIg==" saltValue="Lp1VbCkaBtaPatWWltRC1g=="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14">
    <mergeCell ref="E3:F3"/>
    <mergeCell ref="B6:B7"/>
    <mergeCell ref="B11:B12"/>
    <mergeCell ref="B16:B17"/>
    <mergeCell ref="C15:E15"/>
    <mergeCell ref="D16:E16"/>
    <mergeCell ref="D17:E17"/>
    <mergeCell ref="C3:D3"/>
    <mergeCell ref="C5:E5"/>
    <mergeCell ref="D6:E6"/>
    <mergeCell ref="D7:E7"/>
    <mergeCell ref="C10:E10"/>
    <mergeCell ref="D11:E11"/>
    <mergeCell ref="D12:E12"/>
  </mergeCells>
  <dataValidations count="2">
    <dataValidation type="list" sqref="E3" xr:uid="{00000000-0002-0000-0200-000000000000}">
      <formula1>COUNTRY</formula1>
    </dataValidation>
    <dataValidation type="date" showErrorMessage="1" error="Please enter a valid date" sqref="F13 F18" xr:uid="{00000000-0002-0000-0200-000001000000}">
      <formula1>41640</formula1>
      <formula2>47847</formula2>
    </dataValidation>
  </dataValidations>
  <pageMargins left="0.7" right="0.7" top="0.75" bottom="0.75" header="0.3" footer="0.3"/>
  <pageSetup paperSize="9" orientation="portrait" horizontalDpi="30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267"/>
  <sheetViews>
    <sheetView topLeftCell="A245" workbookViewId="0">
      <selection activeCell="K5" sqref="K5"/>
    </sheetView>
  </sheetViews>
  <sheetFormatPr baseColWidth="10" defaultColWidth="8.6640625" defaultRowHeight="15"/>
  <cols>
    <col min="1" max="1" width="24.5" bestFit="1" customWidth="1"/>
  </cols>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row r="33" spans="1:1">
      <c r="A33" t="s">
        <v>77</v>
      </c>
    </row>
    <row r="34" spans="1:1">
      <c r="A34" t="s">
        <v>78</v>
      </c>
    </row>
    <row r="35" spans="1:1">
      <c r="A35" t="s">
        <v>79</v>
      </c>
    </row>
    <row r="36" spans="1:1">
      <c r="A36" t="s">
        <v>80</v>
      </c>
    </row>
    <row r="37" spans="1:1">
      <c r="A37" t="s">
        <v>81</v>
      </c>
    </row>
    <row r="38" spans="1:1">
      <c r="A38" t="s">
        <v>82</v>
      </c>
    </row>
    <row r="39" spans="1:1">
      <c r="A39" t="s">
        <v>83</v>
      </c>
    </row>
    <row r="40" spans="1:1">
      <c r="A40" t="s">
        <v>84</v>
      </c>
    </row>
    <row r="41" spans="1:1">
      <c r="A41" t="s">
        <v>85</v>
      </c>
    </row>
    <row r="42" spans="1:1">
      <c r="A42" t="s">
        <v>86</v>
      </c>
    </row>
    <row r="43" spans="1:1">
      <c r="A43" t="s">
        <v>87</v>
      </c>
    </row>
    <row r="44" spans="1:1">
      <c r="A44" t="s">
        <v>88</v>
      </c>
    </row>
    <row r="45" spans="1:1">
      <c r="A45" t="s">
        <v>89</v>
      </c>
    </row>
    <row r="46" spans="1:1">
      <c r="A46" t="s">
        <v>90</v>
      </c>
    </row>
    <row r="47" spans="1:1">
      <c r="A47" t="s">
        <v>91</v>
      </c>
    </row>
    <row r="48" spans="1:1">
      <c r="A48" t="s">
        <v>92</v>
      </c>
    </row>
    <row r="49" spans="1:1">
      <c r="A49" t="s">
        <v>93</v>
      </c>
    </row>
    <row r="50" spans="1:1">
      <c r="A50" t="s">
        <v>94</v>
      </c>
    </row>
    <row r="51" spans="1:1">
      <c r="A51" t="s">
        <v>95</v>
      </c>
    </row>
    <row r="52" spans="1:1">
      <c r="A52" t="s">
        <v>96</v>
      </c>
    </row>
    <row r="53" spans="1:1">
      <c r="A53" t="s">
        <v>97</v>
      </c>
    </row>
    <row r="54" spans="1:1">
      <c r="A54" t="s">
        <v>98</v>
      </c>
    </row>
    <row r="55" spans="1:1">
      <c r="A55" t="s">
        <v>99</v>
      </c>
    </row>
    <row r="56" spans="1:1">
      <c r="A56" t="s">
        <v>100</v>
      </c>
    </row>
    <row r="57" spans="1:1">
      <c r="A57" t="s">
        <v>101</v>
      </c>
    </row>
    <row r="58" spans="1:1">
      <c r="A58" t="s">
        <v>102</v>
      </c>
    </row>
    <row r="59" spans="1:1">
      <c r="A59" t="s">
        <v>103</v>
      </c>
    </row>
    <row r="60" spans="1:1">
      <c r="A60" t="s">
        <v>104</v>
      </c>
    </row>
    <row r="61" spans="1:1">
      <c r="A61" t="s">
        <v>105</v>
      </c>
    </row>
    <row r="62" spans="1:1">
      <c r="A62" t="s">
        <v>106</v>
      </c>
    </row>
    <row r="63" spans="1:1">
      <c r="A63" t="s">
        <v>107</v>
      </c>
    </row>
    <row r="64" spans="1:1">
      <c r="A64" t="s">
        <v>108</v>
      </c>
    </row>
    <row r="65" spans="1:1">
      <c r="A65" t="s">
        <v>109</v>
      </c>
    </row>
    <row r="66" spans="1:1">
      <c r="A66" t="s">
        <v>110</v>
      </c>
    </row>
    <row r="67" spans="1:1">
      <c r="A67" t="s">
        <v>111</v>
      </c>
    </row>
    <row r="68" spans="1:1">
      <c r="A68" t="s">
        <v>112</v>
      </c>
    </row>
    <row r="69" spans="1:1">
      <c r="A69" t="s">
        <v>113</v>
      </c>
    </row>
    <row r="70" spans="1:1">
      <c r="A70" t="s">
        <v>114</v>
      </c>
    </row>
    <row r="71" spans="1:1">
      <c r="A71" t="s">
        <v>115</v>
      </c>
    </row>
    <row r="72" spans="1:1">
      <c r="A72" t="s">
        <v>116</v>
      </c>
    </row>
    <row r="73" spans="1:1">
      <c r="A73" t="s">
        <v>117</v>
      </c>
    </row>
    <row r="74" spans="1:1">
      <c r="A74" t="s">
        <v>118</v>
      </c>
    </row>
    <row r="75" spans="1:1">
      <c r="A75" t="s">
        <v>119</v>
      </c>
    </row>
    <row r="76" spans="1:1">
      <c r="A76" t="s">
        <v>120</v>
      </c>
    </row>
    <row r="77" spans="1:1">
      <c r="A77" t="s">
        <v>121</v>
      </c>
    </row>
    <row r="78" spans="1:1">
      <c r="A78" t="s">
        <v>122</v>
      </c>
    </row>
    <row r="79" spans="1:1">
      <c r="A79" t="s">
        <v>123</v>
      </c>
    </row>
    <row r="80" spans="1:1">
      <c r="A80" t="s">
        <v>124</v>
      </c>
    </row>
    <row r="81" spans="1:1">
      <c r="A81" t="s">
        <v>125</v>
      </c>
    </row>
    <row r="82" spans="1:1">
      <c r="A82" t="s">
        <v>126</v>
      </c>
    </row>
    <row r="83" spans="1:1">
      <c r="A83" t="s">
        <v>127</v>
      </c>
    </row>
    <row r="84" spans="1:1">
      <c r="A84" t="s">
        <v>128</v>
      </c>
    </row>
    <row r="85" spans="1:1">
      <c r="A85" t="s">
        <v>129</v>
      </c>
    </row>
    <row r="86" spans="1:1">
      <c r="A86" t="s">
        <v>130</v>
      </c>
    </row>
    <row r="87" spans="1:1">
      <c r="A87" t="s">
        <v>131</v>
      </c>
    </row>
    <row r="88" spans="1:1">
      <c r="A88" t="s">
        <v>132</v>
      </c>
    </row>
    <row r="89" spans="1:1">
      <c r="A89" t="s">
        <v>133</v>
      </c>
    </row>
    <row r="90" spans="1:1">
      <c r="A90" t="s">
        <v>134</v>
      </c>
    </row>
    <row r="91" spans="1:1">
      <c r="A91" t="s">
        <v>135</v>
      </c>
    </row>
    <row r="92" spans="1:1">
      <c r="A92" t="s">
        <v>136</v>
      </c>
    </row>
    <row r="93" spans="1:1">
      <c r="A93" t="s">
        <v>137</v>
      </c>
    </row>
    <row r="94" spans="1:1">
      <c r="A94" t="s">
        <v>138</v>
      </c>
    </row>
    <row r="95" spans="1:1">
      <c r="A95" t="s">
        <v>139</v>
      </c>
    </row>
    <row r="96" spans="1:1">
      <c r="A96" t="s">
        <v>140</v>
      </c>
    </row>
    <row r="97" spans="1:1">
      <c r="A97" t="s">
        <v>141</v>
      </c>
    </row>
    <row r="98" spans="1:1">
      <c r="A98" t="s">
        <v>142</v>
      </c>
    </row>
    <row r="99" spans="1:1">
      <c r="A99" t="s">
        <v>143</v>
      </c>
    </row>
    <row r="100" spans="1:1">
      <c r="A100" t="s">
        <v>144</v>
      </c>
    </row>
    <row r="101" spans="1:1">
      <c r="A101" t="s">
        <v>145</v>
      </c>
    </row>
    <row r="102" spans="1:1">
      <c r="A102" t="s">
        <v>146</v>
      </c>
    </row>
    <row r="103" spans="1:1">
      <c r="A103" t="s">
        <v>147</v>
      </c>
    </row>
    <row r="104" spans="1:1">
      <c r="A104" t="s">
        <v>148</v>
      </c>
    </row>
    <row r="105" spans="1:1">
      <c r="A105" t="s">
        <v>149</v>
      </c>
    </row>
    <row r="106" spans="1:1">
      <c r="A106" t="s">
        <v>150</v>
      </c>
    </row>
    <row r="107" spans="1:1">
      <c r="A107" t="s">
        <v>151</v>
      </c>
    </row>
    <row r="108" spans="1:1">
      <c r="A108" t="s">
        <v>152</v>
      </c>
    </row>
    <row r="109" spans="1:1">
      <c r="A109" t="s">
        <v>153</v>
      </c>
    </row>
    <row r="110" spans="1:1">
      <c r="A110" t="s">
        <v>154</v>
      </c>
    </row>
    <row r="111" spans="1:1">
      <c r="A111" t="s">
        <v>155</v>
      </c>
    </row>
    <row r="112" spans="1:1">
      <c r="A112" t="s">
        <v>156</v>
      </c>
    </row>
    <row r="113" spans="1:1">
      <c r="A113" t="s">
        <v>157</v>
      </c>
    </row>
    <row r="114" spans="1:1">
      <c r="A114" t="s">
        <v>158</v>
      </c>
    </row>
    <row r="115" spans="1:1">
      <c r="A115" t="s">
        <v>159</v>
      </c>
    </row>
    <row r="116" spans="1:1">
      <c r="A116" t="s">
        <v>160</v>
      </c>
    </row>
    <row r="117" spans="1:1">
      <c r="A117" t="s">
        <v>161</v>
      </c>
    </row>
    <row r="118" spans="1:1">
      <c r="A118" t="s">
        <v>162</v>
      </c>
    </row>
    <row r="119" spans="1:1">
      <c r="A119" t="s">
        <v>163</v>
      </c>
    </row>
    <row r="120" spans="1:1">
      <c r="A120" t="s">
        <v>164</v>
      </c>
    </row>
    <row r="121" spans="1:1">
      <c r="A121" t="s">
        <v>165</v>
      </c>
    </row>
    <row r="122" spans="1:1">
      <c r="A122" t="s">
        <v>166</v>
      </c>
    </row>
    <row r="123" spans="1:1">
      <c r="A123" t="s">
        <v>167</v>
      </c>
    </row>
    <row r="124" spans="1:1">
      <c r="A124" t="s">
        <v>168</v>
      </c>
    </row>
    <row r="125" spans="1:1">
      <c r="A125" t="s">
        <v>169</v>
      </c>
    </row>
    <row r="126" spans="1:1">
      <c r="A126" t="s">
        <v>170</v>
      </c>
    </row>
    <row r="127" spans="1:1">
      <c r="A127" t="s">
        <v>171</v>
      </c>
    </row>
    <row r="128" spans="1:1">
      <c r="A128" t="s">
        <v>172</v>
      </c>
    </row>
    <row r="129" spans="1:1">
      <c r="A129" t="s">
        <v>173</v>
      </c>
    </row>
    <row r="130" spans="1:1">
      <c r="A130" t="s">
        <v>174</v>
      </c>
    </row>
    <row r="131" spans="1:1">
      <c r="A131" t="s">
        <v>175</v>
      </c>
    </row>
    <row r="132" spans="1:1">
      <c r="A132" t="s">
        <v>176</v>
      </c>
    </row>
    <row r="133" spans="1:1">
      <c r="A133" t="s">
        <v>177</v>
      </c>
    </row>
    <row r="134" spans="1:1">
      <c r="A134" t="s">
        <v>178</v>
      </c>
    </row>
    <row r="135" spans="1:1">
      <c r="A135" t="s">
        <v>179</v>
      </c>
    </row>
    <row r="136" spans="1:1">
      <c r="A136" t="s">
        <v>180</v>
      </c>
    </row>
    <row r="137" spans="1:1">
      <c r="A137" t="s">
        <v>181</v>
      </c>
    </row>
    <row r="138" spans="1:1">
      <c r="A138" t="s">
        <v>182</v>
      </c>
    </row>
    <row r="139" spans="1:1">
      <c r="A139" t="s">
        <v>183</v>
      </c>
    </row>
    <row r="140" spans="1:1">
      <c r="A140" t="s">
        <v>184</v>
      </c>
    </row>
    <row r="141" spans="1:1">
      <c r="A141" t="s">
        <v>185</v>
      </c>
    </row>
    <row r="142" spans="1:1">
      <c r="A142" t="s">
        <v>186</v>
      </c>
    </row>
    <row r="143" spans="1:1">
      <c r="A143" t="s">
        <v>187</v>
      </c>
    </row>
    <row r="144" spans="1:1">
      <c r="A144" t="s">
        <v>188</v>
      </c>
    </row>
    <row r="145" spans="1:1">
      <c r="A145" t="s">
        <v>189</v>
      </c>
    </row>
    <row r="146" spans="1:1">
      <c r="A146" t="s">
        <v>190</v>
      </c>
    </row>
    <row r="147" spans="1:1">
      <c r="A147" t="s">
        <v>191</v>
      </c>
    </row>
    <row r="148" spans="1:1">
      <c r="A148" t="s">
        <v>192</v>
      </c>
    </row>
    <row r="149" spans="1:1">
      <c r="A149" t="s">
        <v>193</v>
      </c>
    </row>
    <row r="150" spans="1:1">
      <c r="A150" t="s">
        <v>194</v>
      </c>
    </row>
    <row r="151" spans="1:1">
      <c r="A151" t="s">
        <v>195</v>
      </c>
    </row>
    <row r="152" spans="1:1">
      <c r="A152" t="s">
        <v>196</v>
      </c>
    </row>
    <row r="153" spans="1:1">
      <c r="A153" t="s">
        <v>197</v>
      </c>
    </row>
    <row r="154" spans="1:1">
      <c r="A154" t="s">
        <v>198</v>
      </c>
    </row>
    <row r="155" spans="1:1">
      <c r="A155" t="s">
        <v>199</v>
      </c>
    </row>
    <row r="156" spans="1:1">
      <c r="A156" t="s">
        <v>200</v>
      </c>
    </row>
    <row r="157" spans="1:1">
      <c r="A157" t="s">
        <v>201</v>
      </c>
    </row>
    <row r="158" spans="1:1">
      <c r="A158" t="s">
        <v>202</v>
      </c>
    </row>
    <row r="159" spans="1:1">
      <c r="A159" t="s">
        <v>203</v>
      </c>
    </row>
    <row r="160" spans="1:1">
      <c r="A160" t="s">
        <v>204</v>
      </c>
    </row>
    <row r="161" spans="1:1">
      <c r="A161" t="s">
        <v>205</v>
      </c>
    </row>
    <row r="162" spans="1:1">
      <c r="A162" t="s">
        <v>206</v>
      </c>
    </row>
    <row r="163" spans="1:1">
      <c r="A163" t="s">
        <v>207</v>
      </c>
    </row>
    <row r="164" spans="1:1">
      <c r="A164" t="s">
        <v>208</v>
      </c>
    </row>
    <row r="165" spans="1:1">
      <c r="A165" t="s">
        <v>209</v>
      </c>
    </row>
    <row r="166" spans="1:1">
      <c r="A166" t="s">
        <v>210</v>
      </c>
    </row>
    <row r="167" spans="1:1">
      <c r="A167" t="s">
        <v>211</v>
      </c>
    </row>
    <row r="168" spans="1:1">
      <c r="A168" t="s">
        <v>212</v>
      </c>
    </row>
    <row r="169" spans="1:1">
      <c r="A169" t="s">
        <v>213</v>
      </c>
    </row>
    <row r="170" spans="1:1">
      <c r="A170" t="s">
        <v>214</v>
      </c>
    </row>
    <row r="171" spans="1:1">
      <c r="A171" t="s">
        <v>215</v>
      </c>
    </row>
    <row r="172" spans="1:1">
      <c r="A172" t="s">
        <v>216</v>
      </c>
    </row>
    <row r="173" spans="1:1">
      <c r="A173" t="s">
        <v>217</v>
      </c>
    </row>
    <row r="174" spans="1:1">
      <c r="A174" t="s">
        <v>218</v>
      </c>
    </row>
    <row r="175" spans="1:1">
      <c r="A175" t="s">
        <v>219</v>
      </c>
    </row>
    <row r="176" spans="1:1">
      <c r="A176" t="s">
        <v>220</v>
      </c>
    </row>
    <row r="177" spans="1:1">
      <c r="A177" t="s">
        <v>221</v>
      </c>
    </row>
    <row r="178" spans="1:1">
      <c r="A178" t="s">
        <v>222</v>
      </c>
    </row>
    <row r="179" spans="1:1">
      <c r="A179" t="s">
        <v>223</v>
      </c>
    </row>
    <row r="180" spans="1:1">
      <c r="A180" t="s">
        <v>224</v>
      </c>
    </row>
    <row r="181" spans="1:1">
      <c r="A181" t="s">
        <v>225</v>
      </c>
    </row>
    <row r="182" spans="1:1">
      <c r="A182" t="s">
        <v>226</v>
      </c>
    </row>
    <row r="183" spans="1:1">
      <c r="A183" t="s">
        <v>227</v>
      </c>
    </row>
    <row r="184" spans="1:1">
      <c r="A184" t="s">
        <v>228</v>
      </c>
    </row>
    <row r="185" spans="1:1">
      <c r="A185" t="s">
        <v>229</v>
      </c>
    </row>
    <row r="186" spans="1:1">
      <c r="A186" t="s">
        <v>230</v>
      </c>
    </row>
    <row r="187" spans="1:1">
      <c r="A187" t="s">
        <v>231</v>
      </c>
    </row>
    <row r="188" spans="1:1">
      <c r="A188" t="s">
        <v>232</v>
      </c>
    </row>
    <row r="189" spans="1:1">
      <c r="A189" t="s">
        <v>233</v>
      </c>
    </row>
    <row r="190" spans="1:1">
      <c r="A190" t="s">
        <v>234</v>
      </c>
    </row>
    <row r="191" spans="1:1">
      <c r="A191" t="s">
        <v>235</v>
      </c>
    </row>
    <row r="192" spans="1:1">
      <c r="A192" t="s">
        <v>236</v>
      </c>
    </row>
    <row r="193" spans="1:1">
      <c r="A193" t="s">
        <v>237</v>
      </c>
    </row>
    <row r="194" spans="1:1">
      <c r="A194" t="s">
        <v>238</v>
      </c>
    </row>
    <row r="195" spans="1:1">
      <c r="A195" t="s">
        <v>239</v>
      </c>
    </row>
    <row r="196" spans="1:1">
      <c r="A196" t="s">
        <v>240</v>
      </c>
    </row>
    <row r="197" spans="1:1">
      <c r="A197" t="s">
        <v>241</v>
      </c>
    </row>
    <row r="198" spans="1:1">
      <c r="A198" t="s">
        <v>242</v>
      </c>
    </row>
    <row r="199" spans="1:1">
      <c r="A199" t="s">
        <v>243</v>
      </c>
    </row>
    <row r="200" spans="1:1">
      <c r="A200" t="s">
        <v>244</v>
      </c>
    </row>
    <row r="201" spans="1:1">
      <c r="A201" t="s">
        <v>245</v>
      </c>
    </row>
    <row r="202" spans="1:1">
      <c r="A202" t="s">
        <v>246</v>
      </c>
    </row>
    <row r="203" spans="1:1">
      <c r="A203" t="s">
        <v>247</v>
      </c>
    </row>
    <row r="204" spans="1:1">
      <c r="A204" t="s">
        <v>248</v>
      </c>
    </row>
    <row r="205" spans="1:1">
      <c r="A205" t="s">
        <v>249</v>
      </c>
    </row>
    <row r="206" spans="1:1">
      <c r="A206" t="s">
        <v>250</v>
      </c>
    </row>
    <row r="207" spans="1:1">
      <c r="A207" t="s">
        <v>251</v>
      </c>
    </row>
    <row r="208" spans="1:1">
      <c r="A208" t="s">
        <v>252</v>
      </c>
    </row>
    <row r="209" spans="1:1">
      <c r="A209" t="s">
        <v>253</v>
      </c>
    </row>
    <row r="210" spans="1:1">
      <c r="A210" t="s">
        <v>254</v>
      </c>
    </row>
    <row r="211" spans="1:1">
      <c r="A211" t="s">
        <v>255</v>
      </c>
    </row>
    <row r="212" spans="1:1">
      <c r="A212" t="s">
        <v>256</v>
      </c>
    </row>
    <row r="213" spans="1:1">
      <c r="A213" t="s">
        <v>257</v>
      </c>
    </row>
    <row r="214" spans="1:1">
      <c r="A214" t="s">
        <v>258</v>
      </c>
    </row>
    <row r="215" spans="1:1">
      <c r="A215" t="s">
        <v>259</v>
      </c>
    </row>
    <row r="216" spans="1:1">
      <c r="A216" t="s">
        <v>260</v>
      </c>
    </row>
    <row r="217" spans="1:1">
      <c r="A217" t="s">
        <v>261</v>
      </c>
    </row>
    <row r="218" spans="1:1">
      <c r="A218" t="s">
        <v>262</v>
      </c>
    </row>
    <row r="219" spans="1:1">
      <c r="A219" t="s">
        <v>263</v>
      </c>
    </row>
    <row r="220" spans="1:1">
      <c r="A220" t="s">
        <v>264</v>
      </c>
    </row>
    <row r="221" spans="1:1">
      <c r="A221" t="s">
        <v>265</v>
      </c>
    </row>
    <row r="222" spans="1:1">
      <c r="A222" t="s">
        <v>266</v>
      </c>
    </row>
    <row r="223" spans="1:1">
      <c r="A223" t="s">
        <v>267</v>
      </c>
    </row>
    <row r="224" spans="1:1">
      <c r="A224" t="s">
        <v>268</v>
      </c>
    </row>
    <row r="225" spans="1:1">
      <c r="A225" t="s">
        <v>269</v>
      </c>
    </row>
    <row r="226" spans="1:1">
      <c r="A226" t="s">
        <v>270</v>
      </c>
    </row>
    <row r="227" spans="1:1">
      <c r="A227" t="s">
        <v>271</v>
      </c>
    </row>
    <row r="228" spans="1:1">
      <c r="A228" t="s">
        <v>272</v>
      </c>
    </row>
    <row r="229" spans="1:1">
      <c r="A229" t="s">
        <v>273</v>
      </c>
    </row>
    <row r="230" spans="1:1">
      <c r="A230" t="s">
        <v>274</v>
      </c>
    </row>
    <row r="231" spans="1:1">
      <c r="A231" t="s">
        <v>275</v>
      </c>
    </row>
    <row r="232" spans="1:1">
      <c r="A232" t="s">
        <v>276</v>
      </c>
    </row>
    <row r="233" spans="1:1">
      <c r="A233" t="s">
        <v>277</v>
      </c>
    </row>
    <row r="234" spans="1:1">
      <c r="A234" t="s">
        <v>278</v>
      </c>
    </row>
    <row r="235" spans="1:1">
      <c r="A235" t="s">
        <v>279</v>
      </c>
    </row>
    <row r="236" spans="1:1">
      <c r="A236" t="s">
        <v>280</v>
      </c>
    </row>
    <row r="237" spans="1:1">
      <c r="A237" t="s">
        <v>281</v>
      </c>
    </row>
    <row r="238" spans="1:1">
      <c r="A238" t="s">
        <v>282</v>
      </c>
    </row>
    <row r="239" spans="1:1">
      <c r="A239" t="s">
        <v>283</v>
      </c>
    </row>
    <row r="240" spans="1:1">
      <c r="A240" t="s">
        <v>284</v>
      </c>
    </row>
    <row r="241" spans="1:1">
      <c r="A241" t="s">
        <v>285</v>
      </c>
    </row>
    <row r="242" spans="1:1">
      <c r="A242" t="s">
        <v>286</v>
      </c>
    </row>
    <row r="243" spans="1:1">
      <c r="A243" t="s">
        <v>287</v>
      </c>
    </row>
    <row r="244" spans="1:1">
      <c r="A244" t="s">
        <v>288</v>
      </c>
    </row>
    <row r="245" spans="1:1">
      <c r="A245" t="s">
        <v>289</v>
      </c>
    </row>
    <row r="246" spans="1:1">
      <c r="A246" t="s">
        <v>290</v>
      </c>
    </row>
    <row r="247" spans="1:1">
      <c r="A247" t="s">
        <v>291</v>
      </c>
    </row>
    <row r="248" spans="1:1">
      <c r="A248" t="s">
        <v>292</v>
      </c>
    </row>
    <row r="249" spans="1:1">
      <c r="A249" t="s">
        <v>293</v>
      </c>
    </row>
    <row r="250" spans="1:1">
      <c r="A250" t="s">
        <v>294</v>
      </c>
    </row>
    <row r="251" spans="1:1">
      <c r="A251" t="s">
        <v>295</v>
      </c>
    </row>
    <row r="252" spans="1:1">
      <c r="A252" t="s">
        <v>296</v>
      </c>
    </row>
    <row r="253" spans="1:1">
      <c r="A253" t="s">
        <v>297</v>
      </c>
    </row>
    <row r="254" spans="1:1">
      <c r="A254" t="s">
        <v>298</v>
      </c>
    </row>
    <row r="255" spans="1:1">
      <c r="A255" t="s">
        <v>299</v>
      </c>
    </row>
    <row r="256" spans="1:1">
      <c r="A256" t="s">
        <v>300</v>
      </c>
    </row>
    <row r="257" spans="1:1">
      <c r="A257" t="s">
        <v>301</v>
      </c>
    </row>
    <row r="258" spans="1:1">
      <c r="A258" t="s">
        <v>302</v>
      </c>
    </row>
    <row r="259" spans="1:1">
      <c r="A259" t="s">
        <v>303</v>
      </c>
    </row>
    <row r="260" spans="1:1">
      <c r="A260" t="s">
        <v>304</v>
      </c>
    </row>
    <row r="261" spans="1:1">
      <c r="A261" t="s">
        <v>305</v>
      </c>
    </row>
    <row r="262" spans="1:1">
      <c r="A262" t="s">
        <v>306</v>
      </c>
    </row>
    <row r="263" spans="1:1">
      <c r="A263" t="s">
        <v>307</v>
      </c>
    </row>
    <row r="264" spans="1:1">
      <c r="A264" t="s">
        <v>308</v>
      </c>
    </row>
    <row r="265" spans="1:1">
      <c r="A265" t="s">
        <v>309</v>
      </c>
    </row>
    <row r="266" spans="1:1">
      <c r="A266" t="s">
        <v>310</v>
      </c>
    </row>
    <row r="267" spans="1:1">
      <c r="A267" t="s">
        <v>311</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39"/>
  <sheetViews>
    <sheetView showGridLines="0" topLeftCell="A18" zoomScale="125" zoomScaleNormal="125" zoomScalePageLayoutView="125" workbookViewId="0">
      <selection activeCell="C24" sqref="C24"/>
    </sheetView>
  </sheetViews>
  <sheetFormatPr baseColWidth="10" defaultColWidth="8.6640625" defaultRowHeight="15"/>
  <cols>
    <col min="1" max="1" width="9.1640625" style="46" customWidth="1"/>
    <col min="2" max="2" width="14.6640625" customWidth="1"/>
    <col min="3" max="3" width="56" style="3" customWidth="1"/>
    <col min="4" max="4" width="50.33203125" customWidth="1"/>
    <col min="6" max="6" width="39.1640625" style="9" customWidth="1"/>
    <col min="7" max="7" width="24.5" style="207" customWidth="1"/>
    <col min="8" max="8" width="24.5" style="142" customWidth="1"/>
  </cols>
  <sheetData>
    <row r="1" spans="1:8" ht="67.5" customHeight="1">
      <c r="C1" s="270"/>
      <c r="D1" s="3"/>
    </row>
    <row r="2" spans="1:8">
      <c r="A2" s="49" t="s">
        <v>4</v>
      </c>
      <c r="D2" s="3"/>
    </row>
    <row r="4" spans="1:8" s="32" customFormat="1" ht="32">
      <c r="A4" s="20" t="s">
        <v>0</v>
      </c>
      <c r="B4" s="24" t="s">
        <v>42</v>
      </c>
      <c r="C4" s="21" t="s">
        <v>1</v>
      </c>
      <c r="D4" s="31" t="s">
        <v>312</v>
      </c>
      <c r="E4" s="22" t="s">
        <v>2</v>
      </c>
      <c r="F4" s="47" t="s">
        <v>3</v>
      </c>
      <c r="G4" s="333" t="s">
        <v>573</v>
      </c>
      <c r="H4" s="334"/>
    </row>
    <row r="5" spans="1:8" ht="32">
      <c r="A5" s="107">
        <v>1</v>
      </c>
      <c r="B5" s="336" t="s">
        <v>465</v>
      </c>
      <c r="C5" s="245" t="s">
        <v>466</v>
      </c>
      <c r="D5" s="170" t="s">
        <v>604</v>
      </c>
      <c r="E5" s="87">
        <v>1</v>
      </c>
      <c r="F5" s="100"/>
      <c r="G5" s="215" t="s">
        <v>513</v>
      </c>
      <c r="H5" s="225"/>
    </row>
    <row r="6" spans="1:8" ht="32">
      <c r="A6" s="166">
        <v>1</v>
      </c>
      <c r="B6" s="337"/>
      <c r="C6" s="251" t="s">
        <v>467</v>
      </c>
      <c r="D6" s="171"/>
      <c r="E6" s="164">
        <v>1</v>
      </c>
      <c r="F6" s="165"/>
      <c r="G6" s="211" t="s">
        <v>565</v>
      </c>
      <c r="H6" s="212"/>
    </row>
    <row r="7" spans="1:8" ht="64">
      <c r="A7" s="166">
        <v>1</v>
      </c>
      <c r="B7" s="337"/>
      <c r="C7" s="251" t="s">
        <v>610</v>
      </c>
      <c r="D7" s="171" t="s">
        <v>605</v>
      </c>
      <c r="E7" s="164">
        <v>1</v>
      </c>
      <c r="F7" s="165" t="s">
        <v>671</v>
      </c>
      <c r="G7" s="211" t="s">
        <v>514</v>
      </c>
      <c r="H7" s="211" t="s">
        <v>517</v>
      </c>
    </row>
    <row r="8" spans="1:8" ht="64">
      <c r="A8" s="166">
        <v>1</v>
      </c>
      <c r="B8" s="337"/>
      <c r="C8" s="251" t="s">
        <v>469</v>
      </c>
      <c r="D8" s="171" t="s">
        <v>606</v>
      </c>
      <c r="E8" s="164">
        <v>1</v>
      </c>
      <c r="F8" s="165" t="s">
        <v>670</v>
      </c>
      <c r="G8" s="211" t="s">
        <v>518</v>
      </c>
      <c r="H8" s="212"/>
    </row>
    <row r="9" spans="1:8" ht="16">
      <c r="A9" s="108">
        <v>2</v>
      </c>
      <c r="B9" s="338"/>
      <c r="C9" s="98" t="s">
        <v>470</v>
      </c>
      <c r="D9" s="173" t="s">
        <v>434</v>
      </c>
      <c r="E9" s="91">
        <v>0</v>
      </c>
      <c r="F9" s="102"/>
      <c r="G9" s="208"/>
      <c r="H9" s="212"/>
    </row>
    <row r="10" spans="1:8" ht="16">
      <c r="A10" s="108">
        <v>2</v>
      </c>
      <c r="B10" s="338"/>
      <c r="C10" s="98" t="s">
        <v>471</v>
      </c>
      <c r="D10" s="167"/>
      <c r="E10" s="91">
        <v>0</v>
      </c>
      <c r="F10" s="102"/>
      <c r="G10" s="211" t="s">
        <v>514</v>
      </c>
      <c r="H10" s="212"/>
    </row>
    <row r="11" spans="1:8" ht="32">
      <c r="A11" s="108">
        <v>3</v>
      </c>
      <c r="B11" s="338"/>
      <c r="C11" s="98" t="s">
        <v>472</v>
      </c>
      <c r="D11" s="173"/>
      <c r="E11" s="91">
        <v>0</v>
      </c>
      <c r="F11" s="102"/>
      <c r="G11" s="208"/>
      <c r="H11" s="212"/>
    </row>
    <row r="12" spans="1:8" ht="32">
      <c r="A12" s="109">
        <v>5</v>
      </c>
      <c r="B12" s="339"/>
      <c r="C12" s="250" t="s">
        <v>402</v>
      </c>
      <c r="D12" s="169" t="s">
        <v>473</v>
      </c>
      <c r="E12" s="95">
        <v>0</v>
      </c>
      <c r="F12" s="105"/>
      <c r="G12" s="208"/>
      <c r="H12" s="212"/>
    </row>
    <row r="13" spans="1:8" s="16" customFormat="1" ht="32">
      <c r="A13" s="107">
        <v>1</v>
      </c>
      <c r="B13" s="336" t="s">
        <v>474</v>
      </c>
      <c r="C13" s="245" t="s">
        <v>475</v>
      </c>
      <c r="D13" s="170" t="s">
        <v>476</v>
      </c>
      <c r="E13" s="87">
        <v>1</v>
      </c>
      <c r="F13" s="100"/>
      <c r="G13" s="211" t="s">
        <v>515</v>
      </c>
      <c r="H13" s="212"/>
    </row>
    <row r="14" spans="1:8" ht="16">
      <c r="A14" s="108">
        <v>1</v>
      </c>
      <c r="B14" s="338"/>
      <c r="C14" s="98" t="s">
        <v>477</v>
      </c>
      <c r="D14" s="174"/>
      <c r="E14" s="91">
        <v>1</v>
      </c>
      <c r="F14" s="102"/>
      <c r="G14" s="208"/>
      <c r="H14" s="212"/>
    </row>
    <row r="15" spans="1:8" ht="26">
      <c r="A15" s="108">
        <v>1</v>
      </c>
      <c r="B15" s="338"/>
      <c r="C15" s="98" t="s">
        <v>478</v>
      </c>
      <c r="D15" s="167"/>
      <c r="E15" s="91">
        <v>1</v>
      </c>
      <c r="F15" s="102"/>
      <c r="G15" s="211" t="s">
        <v>519</v>
      </c>
      <c r="H15" s="212"/>
    </row>
    <row r="16" spans="1:8" ht="32">
      <c r="A16" s="108">
        <v>1</v>
      </c>
      <c r="B16" s="338"/>
      <c r="C16" s="98" t="s">
        <v>479</v>
      </c>
      <c r="D16" s="168" t="s">
        <v>480</v>
      </c>
      <c r="E16" s="91">
        <v>1</v>
      </c>
      <c r="F16" s="102"/>
      <c r="G16" s="211" t="s">
        <v>516</v>
      </c>
      <c r="H16" s="212"/>
    </row>
    <row r="17" spans="1:8" ht="32">
      <c r="A17" s="108">
        <v>2</v>
      </c>
      <c r="B17" s="338"/>
      <c r="C17" s="98" t="s">
        <v>372</v>
      </c>
      <c r="D17" s="167" t="s">
        <v>480</v>
      </c>
      <c r="E17" s="91">
        <v>0</v>
      </c>
      <c r="F17" s="102"/>
      <c r="G17" s="211" t="s">
        <v>515</v>
      </c>
      <c r="H17" s="211" t="s">
        <v>516</v>
      </c>
    </row>
    <row r="18" spans="1:8" ht="32">
      <c r="A18" s="99">
        <v>1</v>
      </c>
      <c r="B18" s="340" t="s">
        <v>481</v>
      </c>
      <c r="C18" s="245" t="s">
        <v>575</v>
      </c>
      <c r="D18" s="253" t="s">
        <v>607</v>
      </c>
      <c r="E18" s="87">
        <v>1</v>
      </c>
      <c r="F18" s="100"/>
      <c r="G18" s="269" t="s">
        <v>588</v>
      </c>
      <c r="H18" s="212"/>
    </row>
    <row r="19" spans="1:8" ht="16">
      <c r="A19" s="101">
        <v>1</v>
      </c>
      <c r="B19" s="341"/>
      <c r="C19" s="98" t="s">
        <v>614</v>
      </c>
      <c r="D19" s="106"/>
      <c r="E19" s="91">
        <v>1</v>
      </c>
      <c r="F19" s="102"/>
      <c r="G19" s="208"/>
      <c r="H19" s="212"/>
    </row>
    <row r="20" spans="1:8" ht="32">
      <c r="A20" s="101">
        <v>2</v>
      </c>
      <c r="B20" s="341"/>
      <c r="C20" s="98" t="s">
        <v>482</v>
      </c>
      <c r="D20" s="106" t="s">
        <v>483</v>
      </c>
      <c r="E20" s="91">
        <v>0</v>
      </c>
      <c r="F20" s="102"/>
      <c r="G20" s="208"/>
      <c r="H20" s="212"/>
    </row>
    <row r="21" spans="1:8" ht="32">
      <c r="A21" s="101">
        <v>2</v>
      </c>
      <c r="B21" s="341"/>
      <c r="C21" s="98" t="s">
        <v>617</v>
      </c>
      <c r="D21" s="173"/>
      <c r="E21" s="91">
        <v>1</v>
      </c>
      <c r="F21" s="102"/>
      <c r="G21" s="208"/>
      <c r="H21" s="212"/>
    </row>
    <row r="22" spans="1:8" ht="32">
      <c r="A22" s="101">
        <v>2</v>
      </c>
      <c r="B22" s="341"/>
      <c r="C22" s="98" t="s">
        <v>484</v>
      </c>
      <c r="D22" s="106" t="s">
        <v>485</v>
      </c>
      <c r="E22" s="91">
        <v>0</v>
      </c>
      <c r="F22" s="102"/>
      <c r="G22" s="208"/>
      <c r="H22" s="212"/>
    </row>
    <row r="23" spans="1:8" ht="16">
      <c r="A23" s="203">
        <v>3</v>
      </c>
      <c r="B23" s="341"/>
      <c r="C23" s="251" t="s">
        <v>486</v>
      </c>
      <c r="D23" s="204" t="s">
        <v>435</v>
      </c>
      <c r="E23" s="164">
        <v>0</v>
      </c>
      <c r="F23" s="165"/>
      <c r="G23" s="208"/>
      <c r="H23" s="212"/>
    </row>
    <row r="24" spans="1:8" s="10" customFormat="1" ht="16">
      <c r="A24" s="89">
        <v>4</v>
      </c>
      <c r="B24" s="341"/>
      <c r="C24" s="98" t="s">
        <v>446</v>
      </c>
      <c r="D24" s="205"/>
      <c r="E24" s="91">
        <v>0</v>
      </c>
      <c r="F24" s="92"/>
      <c r="G24" s="208"/>
      <c r="H24" s="212"/>
    </row>
    <row r="25" spans="1:8" ht="16">
      <c r="A25" s="103">
        <v>4</v>
      </c>
      <c r="B25" s="342"/>
      <c r="C25" s="250" t="s">
        <v>487</v>
      </c>
      <c r="D25" s="110"/>
      <c r="E25" s="95">
        <v>0</v>
      </c>
      <c r="F25" s="105"/>
      <c r="G25" s="224"/>
      <c r="H25" s="214"/>
    </row>
    <row r="28" spans="1:8">
      <c r="B28" s="4"/>
      <c r="C28"/>
    </row>
    <row r="29" spans="1:8">
      <c r="A29" s="7" t="s">
        <v>611</v>
      </c>
      <c r="C29"/>
    </row>
    <row r="30" spans="1:8" ht="56.25" customHeight="1">
      <c r="B30" s="10" t="s">
        <v>613</v>
      </c>
      <c r="C30" s="335" t="s">
        <v>612</v>
      </c>
      <c r="D30" s="335"/>
    </row>
    <row r="31" spans="1:8" ht="42.75" customHeight="1">
      <c r="B31" s="10" t="s">
        <v>615</v>
      </c>
      <c r="C31" s="335" t="s">
        <v>616</v>
      </c>
      <c r="D31" s="335"/>
    </row>
    <row r="32" spans="1:8" ht="48">
      <c r="B32" s="6" t="s">
        <v>618</v>
      </c>
      <c r="C32" s="335" t="s">
        <v>619</v>
      </c>
      <c r="D32" s="335"/>
    </row>
    <row r="33" spans="2:4">
      <c r="B33" s="10"/>
      <c r="C33" s="6"/>
      <c r="D33" s="10"/>
    </row>
    <row r="34" spans="2:4">
      <c r="B34" s="10"/>
      <c r="C34" s="6"/>
      <c r="D34" s="10"/>
    </row>
    <row r="35" spans="2:4">
      <c r="B35" s="10"/>
      <c r="C35" s="6"/>
      <c r="D35" s="10"/>
    </row>
    <row r="36" spans="2:4">
      <c r="B36" s="10"/>
      <c r="C36" s="6"/>
      <c r="D36" s="10"/>
    </row>
    <row r="37" spans="2:4">
      <c r="B37" s="10"/>
      <c r="C37" s="6"/>
      <c r="D37" s="10"/>
    </row>
    <row r="38" spans="2:4">
      <c r="B38" s="10"/>
      <c r="C38" s="6"/>
      <c r="D38" s="10"/>
    </row>
    <row r="39" spans="2:4">
      <c r="B39" s="10"/>
      <c r="C39" s="6"/>
      <c r="D39" s="10"/>
    </row>
  </sheetData>
  <sheetProtection algorithmName="SHA-512" hashValue="Id0oBdTdPBUP3KgtRNDcbTPOk/lNbmczGb7gt9i/JqLSV7X+55m0/UO9Q6alc0Y5Nkhco24CI70TQ7qyaMrLgA==" saltValue="x607oDdJgRyNHDrWChFqj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7">
    <mergeCell ref="G4:H4"/>
    <mergeCell ref="C30:D30"/>
    <mergeCell ref="C31:D31"/>
    <mergeCell ref="C32:D32"/>
    <mergeCell ref="B5:B12"/>
    <mergeCell ref="B18:B25"/>
    <mergeCell ref="B13:B17"/>
  </mergeCells>
  <dataValidations count="2">
    <dataValidation type="whole" operator="lessThanOrEqual" allowBlank="1" showErrorMessage="1" error="Please enter:_x000a_&quot;0&quot; if No or None, or_x000a_&quot;1&quot; if Yes" sqref="E1:E23 E25:E1048576" xr:uid="{00000000-0002-0000-0400-000000000000}">
      <formula1>1</formula1>
    </dataValidation>
    <dataValidation type="whole" operator="lessThanOrEqual" allowBlank="1" showErrorMessage="1" error="Please enter:_x000a_&quot;0&quot; if No or None, or_x000a_&quot;1&quot; if Yes_x000a_" sqref="E24" xr:uid="{00000000-0002-0000-0400-000001000000}">
      <formula1>1</formula1>
    </dataValidation>
  </dataValidations>
  <hyperlinks>
    <hyperlink ref="G5" r:id="rId1" display="http://caninerabiesblueprint.org/Examples-of-Knowledge-Attitude-and,1355" xr:uid="{00000000-0004-0000-0400-000000000000}"/>
    <hyperlink ref="G7" r:id="rId2" display="http://caninerabiesblueprint.org/Communications-plan?lang=en" xr:uid="{00000000-0004-0000-0400-000001000000}"/>
    <hyperlink ref="G13" r:id="rId3" display="http://caninerabiesblueprint.org/5-3-Who-do-we-need-to-train-and-in?lang=en" xr:uid="{00000000-0004-0000-0400-000002000000}"/>
    <hyperlink ref="G16" r:id="rId4" display="https://education.rabiesalliance.org/login/index.php" xr:uid="{00000000-0004-0000-0400-000003000000}"/>
    <hyperlink ref="H7" r:id="rId5" display="http://caninerabiesblueprint.org/5-4-7-How-do-we-make-sure-that-dog?lang=en" xr:uid="{00000000-0004-0000-0400-000004000000}"/>
    <hyperlink ref="G8" r:id="rId6" display="https://rabiesalliance.org/world-rabies-day/" xr:uid="{00000000-0004-0000-0400-000005000000}"/>
    <hyperlink ref="G15" r:id="rId7" display="http://caninerabiesblueprint.org/5-5-What-are-we-going-to-do-human?lang=en" xr:uid="{00000000-0004-0000-0400-000006000000}"/>
    <hyperlink ref="H17" r:id="rId8" display="https://education.rabiesalliance.org/login/index.php" xr:uid="{00000000-0004-0000-0400-000007000000}"/>
    <hyperlink ref="G17" r:id="rId9" display="http://caninerabiesblueprint.org/5-3-Who-do-we-need-to-train-and-in?lang=en" xr:uid="{00000000-0004-0000-0400-000008000000}"/>
    <hyperlink ref="G10" r:id="rId10" display="http://caninerabiesblueprint.org/Communications-plan?lang=en" xr:uid="{00000000-0004-0000-0400-000009000000}"/>
    <hyperlink ref="G6" r:id="rId11" display="http://caninerabiesblueprint.org/4-2-3-Identifying-and" xr:uid="{00000000-0004-0000-0400-00000A000000}"/>
    <hyperlink ref="G18" r:id="rId12" xr:uid="{00000000-0004-0000-0400-00000B000000}"/>
  </hyperlinks>
  <pageMargins left="0.7" right="0.7" top="0.75" bottom="0.75" header="0.3" footer="0.3"/>
  <pageSetup paperSize="9" orientation="portrait"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23"/>
  <sheetViews>
    <sheetView showGridLines="0" topLeftCell="A7" zoomScale="125" zoomScaleNormal="125" zoomScalePageLayoutView="125" workbookViewId="0">
      <selection activeCell="A11" sqref="A11:A16"/>
    </sheetView>
  </sheetViews>
  <sheetFormatPr baseColWidth="10" defaultColWidth="8.6640625" defaultRowHeight="15"/>
  <cols>
    <col min="1" max="1" width="9.1640625" style="2" customWidth="1"/>
    <col min="2" max="2" width="2.6640625" customWidth="1"/>
    <col min="3" max="3" width="56" style="3" customWidth="1"/>
    <col min="4" max="4" width="50.33203125" customWidth="1"/>
    <col min="6" max="6" width="38.6640625" customWidth="1"/>
    <col min="7" max="7" width="19.1640625" style="207" customWidth="1"/>
    <col min="8" max="8" width="19.1640625" style="142" customWidth="1"/>
  </cols>
  <sheetData>
    <row r="1" spans="1:8" ht="67.5" customHeight="1">
      <c r="A1" s="46"/>
      <c r="C1" s="270"/>
      <c r="D1" s="3"/>
      <c r="F1" s="9"/>
    </row>
    <row r="2" spans="1:8">
      <c r="A2" s="49" t="s">
        <v>4</v>
      </c>
      <c r="D2" s="3"/>
      <c r="F2" s="9"/>
    </row>
    <row r="4" spans="1:8" s="32" customFormat="1" ht="32">
      <c r="A4" s="20" t="s">
        <v>0</v>
      </c>
      <c r="B4" s="24" t="s">
        <v>42</v>
      </c>
      <c r="C4" s="23" t="s">
        <v>1</v>
      </c>
      <c r="D4" s="31" t="s">
        <v>312</v>
      </c>
      <c r="E4" s="22" t="s">
        <v>2</v>
      </c>
      <c r="F4" s="23" t="s">
        <v>3</v>
      </c>
      <c r="G4" s="333" t="s">
        <v>573</v>
      </c>
      <c r="H4" s="334"/>
    </row>
    <row r="5" spans="1:8" ht="48">
      <c r="A5" s="175">
        <v>1</v>
      </c>
      <c r="B5" s="176"/>
      <c r="C5" s="178" t="s">
        <v>644</v>
      </c>
      <c r="D5" s="239" t="s">
        <v>578</v>
      </c>
      <c r="E5" s="164">
        <v>1</v>
      </c>
      <c r="F5" s="177"/>
      <c r="G5" s="215" t="s">
        <v>566</v>
      </c>
      <c r="H5" s="215" t="s">
        <v>560</v>
      </c>
    </row>
    <row r="6" spans="1:8" ht="32">
      <c r="A6" s="175">
        <v>2</v>
      </c>
      <c r="B6" s="176"/>
      <c r="C6" s="178" t="s">
        <v>620</v>
      </c>
      <c r="D6" s="239"/>
      <c r="E6" s="164">
        <v>0</v>
      </c>
      <c r="F6" s="177"/>
      <c r="G6" s="208"/>
      <c r="H6" s="212"/>
    </row>
    <row r="7" spans="1:8" ht="16">
      <c r="A7" s="175">
        <v>2</v>
      </c>
      <c r="B7" s="176"/>
      <c r="C7" s="178" t="s">
        <v>577</v>
      </c>
      <c r="D7" s="239"/>
      <c r="E7" s="164">
        <v>0</v>
      </c>
      <c r="F7" s="177"/>
      <c r="G7" s="208"/>
      <c r="H7" s="212"/>
    </row>
    <row r="8" spans="1:8" ht="32">
      <c r="A8" s="175">
        <v>2</v>
      </c>
      <c r="B8" s="176"/>
      <c r="C8" s="178" t="s">
        <v>488</v>
      </c>
      <c r="D8" s="240"/>
      <c r="E8" s="164">
        <v>1</v>
      </c>
      <c r="F8" s="177"/>
      <c r="G8" s="208"/>
      <c r="H8" s="212"/>
    </row>
    <row r="9" spans="1:8" ht="39">
      <c r="A9" s="175">
        <v>2</v>
      </c>
      <c r="B9" s="176"/>
      <c r="C9" s="178" t="s">
        <v>490</v>
      </c>
      <c r="D9" s="240"/>
      <c r="E9" s="164">
        <v>0</v>
      </c>
      <c r="F9" s="177"/>
      <c r="G9" s="211" t="s">
        <v>572</v>
      </c>
      <c r="H9" s="212"/>
    </row>
    <row r="10" spans="1:8" ht="32">
      <c r="A10" s="175">
        <v>2</v>
      </c>
      <c r="B10" s="176"/>
      <c r="C10" s="178" t="s">
        <v>491</v>
      </c>
      <c r="D10" s="240" t="s">
        <v>579</v>
      </c>
      <c r="E10" s="164">
        <v>0</v>
      </c>
      <c r="F10" s="177"/>
      <c r="G10" s="211" t="s">
        <v>571</v>
      </c>
      <c r="H10" s="212"/>
    </row>
    <row r="11" spans="1:8" ht="16">
      <c r="A11" s="124">
        <v>3</v>
      </c>
      <c r="B11" s="125"/>
      <c r="C11" s="179" t="s">
        <v>645</v>
      </c>
      <c r="D11" s="242"/>
      <c r="E11" s="91">
        <v>0</v>
      </c>
      <c r="F11" s="92"/>
      <c r="G11" s="211" t="s">
        <v>543</v>
      </c>
      <c r="H11" s="212"/>
    </row>
    <row r="12" spans="1:8" ht="32">
      <c r="A12" s="124">
        <v>3</v>
      </c>
      <c r="B12" s="125"/>
      <c r="C12" s="179" t="s">
        <v>368</v>
      </c>
      <c r="D12" s="259" t="s">
        <v>646</v>
      </c>
      <c r="E12" s="91">
        <v>0</v>
      </c>
      <c r="F12" s="92"/>
      <c r="G12" s="211" t="s">
        <v>514</v>
      </c>
      <c r="H12" s="211" t="s">
        <v>542</v>
      </c>
    </row>
    <row r="13" spans="1:8" ht="32">
      <c r="A13" s="124">
        <v>3</v>
      </c>
      <c r="B13" s="125"/>
      <c r="C13" s="179" t="s">
        <v>492</v>
      </c>
      <c r="D13" s="241"/>
      <c r="E13" s="91">
        <v>0</v>
      </c>
      <c r="F13" s="92"/>
      <c r="G13" s="208"/>
      <c r="H13" s="212"/>
    </row>
    <row r="14" spans="1:8" ht="16">
      <c r="A14" s="124">
        <v>3</v>
      </c>
      <c r="B14" s="126"/>
      <c r="C14" s="179" t="s">
        <v>493</v>
      </c>
      <c r="D14" s="242"/>
      <c r="E14" s="91">
        <v>0</v>
      </c>
      <c r="F14" s="92"/>
      <c r="G14" s="208"/>
      <c r="H14" s="212"/>
    </row>
    <row r="15" spans="1:8" ht="48">
      <c r="A15" s="299">
        <v>4</v>
      </c>
      <c r="B15" s="300"/>
      <c r="C15" s="301" t="s">
        <v>647</v>
      </c>
      <c r="D15" s="302"/>
      <c r="E15" s="303">
        <v>0</v>
      </c>
      <c r="F15" s="304"/>
      <c r="G15" s="305"/>
      <c r="H15" s="306"/>
    </row>
    <row r="16" spans="1:8" ht="32">
      <c r="A16" s="127">
        <v>5</v>
      </c>
      <c r="B16" s="128"/>
      <c r="C16" s="244" t="s">
        <v>648</v>
      </c>
      <c r="D16" s="307"/>
      <c r="E16" s="95">
        <v>0</v>
      </c>
      <c r="F16" s="96"/>
      <c r="G16" s="213" t="s">
        <v>560</v>
      </c>
      <c r="H16" s="214"/>
    </row>
    <row r="21" spans="1:4">
      <c r="A21" s="30" t="s">
        <v>621</v>
      </c>
    </row>
    <row r="22" spans="1:4" ht="121.5" customHeight="1">
      <c r="C22" s="335" t="s">
        <v>622</v>
      </c>
      <c r="D22" s="335"/>
    </row>
    <row r="23" spans="1:4" ht="160.5" customHeight="1">
      <c r="C23" s="335" t="s">
        <v>623</v>
      </c>
      <c r="D23" s="335"/>
    </row>
  </sheetData>
  <sheetProtection algorithmName="SHA-512" hashValue="llylNuVZuHrMDWvP2Xm8+hQgv5H9nijxIZZUNxX41UG+wxEd7dOVIxW5q5JupAViys7pLlCCM8vxSrz0a6ObyQ==" saltValue="jMok9GY4ig2is/HH3wC3MQ=="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3">
    <mergeCell ref="G4:H4"/>
    <mergeCell ref="C22:D22"/>
    <mergeCell ref="C23:D23"/>
  </mergeCells>
  <dataValidations count="1">
    <dataValidation type="whole" operator="lessThanOrEqual" allowBlank="1" showErrorMessage="1" error="Please enter:_x000a_&quot;0&quot; if No or None, or_x000a_&quot;1&quot; if Yes" sqref="E1:E1048576" xr:uid="{00000000-0002-0000-0500-000000000000}">
      <formula1>1</formula1>
    </dataValidation>
  </dataValidations>
  <hyperlinks>
    <hyperlink ref="G11" r:id="rId1" display="http://caninerabiesblueprint.org/Examples-of-Knowledge-Attitude-and?lang=en" xr:uid="{00000000-0004-0000-0500-000000000000}"/>
    <hyperlink ref="G12" r:id="rId2" display="http://caninerabiesblueprint.org/Communications-plan?lang=en" xr:uid="{00000000-0004-0000-0500-000001000000}"/>
    <hyperlink ref="H12" r:id="rId3" display="http://caninerabiesblueprint.org/5-4-16-What-dog-population?lang=en" xr:uid="{00000000-0004-0000-0500-000002000000}"/>
    <hyperlink ref="G16" r:id="rId4" display="http://caninerabiesblueprint.org/Guidelines-for-dog-population?lang=en" xr:uid="{00000000-0004-0000-0500-000003000000}"/>
    <hyperlink ref="G5" r:id="rId5" display="http://caninerabiesblueprint.org/5-4-16-What-dog-population" xr:uid="{00000000-0004-0000-0500-000004000000}"/>
    <hyperlink ref="H5" r:id="rId6" display="http://caninerabiesblueprint.org/Guidelines-for-dog-population?lang=en" xr:uid="{00000000-0004-0000-0500-000005000000}"/>
    <hyperlink ref="G10" r:id="rId7" display="https://education.rabiesalliance.org/login/index.php" xr:uid="{00000000-0004-0000-0500-000006000000}"/>
    <hyperlink ref="G9" r:id="rId8" display="http://www.icam-coalition.org/downloads/ICAM_Are_we_making_a_difference_Updated_Nov2015.pdf" xr:uid="{00000000-0004-0000-0500-000007000000}"/>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38"/>
  <sheetViews>
    <sheetView showGridLines="0" topLeftCell="A27" zoomScale="125" zoomScaleNormal="125" zoomScalePageLayoutView="125" workbookViewId="0">
      <selection activeCell="A25" sqref="A25:A28"/>
    </sheetView>
  </sheetViews>
  <sheetFormatPr baseColWidth="10" defaultColWidth="8.6640625" defaultRowHeight="15"/>
  <cols>
    <col min="1" max="1" width="9.1640625" style="46" customWidth="1"/>
    <col min="2" max="2" width="14.6640625" style="14" customWidth="1"/>
    <col min="3" max="3" width="56" style="3" customWidth="1"/>
    <col min="4" max="4" width="50.33203125" style="122" customWidth="1"/>
    <col min="6" max="6" width="38.6640625" customWidth="1"/>
    <col min="7" max="7" width="21" style="207" customWidth="1"/>
    <col min="8" max="8" width="21" style="142" customWidth="1"/>
    <col min="9" max="9" width="21" customWidth="1"/>
  </cols>
  <sheetData>
    <row r="1" spans="1:9" ht="67.5" customHeight="1">
      <c r="B1"/>
      <c r="C1" s="270"/>
      <c r="D1" s="3"/>
      <c r="F1" s="9"/>
    </row>
    <row r="2" spans="1:9">
      <c r="A2" s="49" t="s">
        <v>4</v>
      </c>
      <c r="B2"/>
      <c r="D2" s="3"/>
      <c r="F2" s="9"/>
    </row>
    <row r="3" spans="1:9">
      <c r="A3" s="2"/>
      <c r="B3"/>
      <c r="D3"/>
    </row>
    <row r="4" spans="1:9" s="32" customFormat="1" ht="32">
      <c r="A4" s="20" t="s">
        <v>0</v>
      </c>
      <c r="B4" s="27" t="s">
        <v>42</v>
      </c>
      <c r="C4" s="26" t="s">
        <v>1</v>
      </c>
      <c r="D4" s="31" t="s">
        <v>436</v>
      </c>
      <c r="E4" s="22" t="s">
        <v>2</v>
      </c>
      <c r="F4" s="23" t="s">
        <v>3</v>
      </c>
      <c r="G4" s="333" t="s">
        <v>573</v>
      </c>
      <c r="H4" s="349"/>
      <c r="I4" s="334"/>
    </row>
    <row r="5" spans="1:9" s="5" customFormat="1" ht="32">
      <c r="A5" s="85">
        <v>1</v>
      </c>
      <c r="B5" s="343" t="s">
        <v>15</v>
      </c>
      <c r="C5" s="245" t="s">
        <v>651</v>
      </c>
      <c r="D5" s="229"/>
      <c r="E5" s="112">
        <v>1</v>
      </c>
      <c r="F5" s="113" t="s">
        <v>672</v>
      </c>
      <c r="G5" s="215" t="s">
        <v>523</v>
      </c>
      <c r="H5" s="215" t="s">
        <v>524</v>
      </c>
      <c r="I5" s="215"/>
    </row>
    <row r="6" spans="1:9" s="5" customFormat="1" ht="16">
      <c r="A6" s="89">
        <v>2</v>
      </c>
      <c r="B6" s="344"/>
      <c r="C6" s="98" t="s">
        <v>624</v>
      </c>
      <c r="D6" s="259"/>
      <c r="E6" s="115">
        <v>0</v>
      </c>
      <c r="F6" s="116"/>
      <c r="G6" s="211" t="s">
        <v>522</v>
      </c>
      <c r="H6" s="233"/>
      <c r="I6" s="233"/>
    </row>
    <row r="7" spans="1:9" s="5" customFormat="1" ht="32">
      <c r="A7" s="89">
        <v>2</v>
      </c>
      <c r="B7" s="344"/>
      <c r="C7" s="98" t="s">
        <v>363</v>
      </c>
      <c r="D7" s="260" t="s">
        <v>437</v>
      </c>
      <c r="E7" s="115">
        <v>1</v>
      </c>
      <c r="F7" s="116"/>
      <c r="G7" s="211" t="s">
        <v>497</v>
      </c>
      <c r="H7" s="211" t="s">
        <v>537</v>
      </c>
      <c r="I7" s="211"/>
    </row>
    <row r="8" spans="1:9" s="5" customFormat="1" ht="32">
      <c r="A8" s="89">
        <v>2</v>
      </c>
      <c r="B8" s="344"/>
      <c r="C8" s="246" t="s">
        <v>365</v>
      </c>
      <c r="D8" s="260"/>
      <c r="E8" s="115">
        <v>0</v>
      </c>
      <c r="F8" s="116"/>
      <c r="G8" s="211" t="s">
        <v>538</v>
      </c>
      <c r="H8" s="233"/>
      <c r="I8" s="233"/>
    </row>
    <row r="9" spans="1:9" s="5" customFormat="1" ht="32">
      <c r="A9" s="114">
        <v>2</v>
      </c>
      <c r="B9" s="344"/>
      <c r="C9" s="98" t="s">
        <v>364</v>
      </c>
      <c r="D9" s="260"/>
      <c r="E9" s="115">
        <v>0</v>
      </c>
      <c r="F9" s="116"/>
      <c r="G9" s="234"/>
      <c r="H9" s="233"/>
      <c r="I9" s="233"/>
    </row>
    <row r="10" spans="1:9" s="5" customFormat="1" ht="32">
      <c r="A10" s="114">
        <v>3</v>
      </c>
      <c r="B10" s="344"/>
      <c r="C10" s="98" t="s">
        <v>383</v>
      </c>
      <c r="D10" s="260"/>
      <c r="E10" s="115">
        <v>0</v>
      </c>
      <c r="F10" s="116"/>
      <c r="G10" s="211" t="s">
        <v>538</v>
      </c>
      <c r="H10" s="233"/>
      <c r="I10" s="233"/>
    </row>
    <row r="11" spans="1:9" s="5" customFormat="1" ht="32">
      <c r="A11" s="120">
        <v>5</v>
      </c>
      <c r="B11" s="345"/>
      <c r="C11" s="247" t="s">
        <v>407</v>
      </c>
      <c r="D11" s="261"/>
      <c r="E11" s="118">
        <v>0</v>
      </c>
      <c r="F11" s="119"/>
      <c r="G11" s="211" t="s">
        <v>497</v>
      </c>
      <c r="H11" s="233"/>
      <c r="I11" s="237" t="s">
        <v>561</v>
      </c>
    </row>
    <row r="12" spans="1:9" s="5" customFormat="1" ht="16">
      <c r="A12" s="111">
        <v>1</v>
      </c>
      <c r="B12" s="343" t="s">
        <v>14</v>
      </c>
      <c r="C12" s="248" t="s">
        <v>450</v>
      </c>
      <c r="D12" s="308"/>
      <c r="E12" s="112">
        <v>1</v>
      </c>
      <c r="F12" s="113"/>
      <c r="G12" s="211" t="s">
        <v>522</v>
      </c>
      <c r="H12" s="233"/>
      <c r="I12" s="236"/>
    </row>
    <row r="13" spans="1:9" s="5" customFormat="1" ht="26">
      <c r="A13" s="114">
        <v>1</v>
      </c>
      <c r="B13" s="344"/>
      <c r="C13" s="249" t="s">
        <v>347</v>
      </c>
      <c r="D13" s="262" t="s">
        <v>435</v>
      </c>
      <c r="E13" s="115">
        <v>1</v>
      </c>
      <c r="F13" s="116"/>
      <c r="G13" s="211" t="s">
        <v>520</v>
      </c>
      <c r="H13" s="233"/>
      <c r="I13" s="233"/>
    </row>
    <row r="14" spans="1:9" s="5" customFormat="1" ht="32">
      <c r="A14" s="89">
        <v>2</v>
      </c>
      <c r="B14" s="344"/>
      <c r="C14" s="98" t="s">
        <v>11</v>
      </c>
      <c r="D14" s="260"/>
      <c r="E14" s="115">
        <v>1</v>
      </c>
      <c r="F14" s="116"/>
      <c r="G14" s="211" t="s">
        <v>539</v>
      </c>
      <c r="H14" s="233"/>
      <c r="I14" s="233"/>
    </row>
    <row r="15" spans="1:9" s="5" customFormat="1" ht="32">
      <c r="A15" s="89">
        <v>2</v>
      </c>
      <c r="B15" s="344"/>
      <c r="C15" s="98" t="s">
        <v>12</v>
      </c>
      <c r="D15" s="260"/>
      <c r="E15" s="115">
        <v>0</v>
      </c>
      <c r="F15" s="116" t="s">
        <v>673</v>
      </c>
      <c r="G15" s="211" t="s">
        <v>520</v>
      </c>
      <c r="H15" s="233"/>
      <c r="I15" s="233"/>
    </row>
    <row r="16" spans="1:9" s="5" customFormat="1" ht="32">
      <c r="A16" s="89">
        <v>3</v>
      </c>
      <c r="B16" s="344"/>
      <c r="C16" s="98" t="s">
        <v>387</v>
      </c>
      <c r="D16" s="260"/>
      <c r="E16" s="115">
        <v>0</v>
      </c>
      <c r="F16" s="116"/>
      <c r="G16" s="211" t="s">
        <v>555</v>
      </c>
      <c r="H16" s="233"/>
      <c r="I16" s="233"/>
    </row>
    <row r="17" spans="1:9" s="5" customFormat="1" ht="16">
      <c r="A17" s="89">
        <v>3</v>
      </c>
      <c r="B17" s="344"/>
      <c r="C17" s="98" t="s">
        <v>633</v>
      </c>
      <c r="D17" s="260" t="s">
        <v>438</v>
      </c>
      <c r="E17" s="115">
        <v>0</v>
      </c>
      <c r="F17" s="116"/>
      <c r="G17" s="211" t="s">
        <v>556</v>
      </c>
      <c r="H17" s="233"/>
      <c r="I17" s="233"/>
    </row>
    <row r="18" spans="1:9" s="5" customFormat="1" ht="32">
      <c r="A18" s="89">
        <v>4</v>
      </c>
      <c r="B18" s="344"/>
      <c r="C18" s="98" t="s">
        <v>397</v>
      </c>
      <c r="D18" s="260"/>
      <c r="E18" s="115">
        <v>0</v>
      </c>
      <c r="F18" s="116"/>
      <c r="G18" s="234"/>
      <c r="H18" s="233"/>
      <c r="I18" s="233"/>
    </row>
    <row r="19" spans="1:9" s="5" customFormat="1" ht="32">
      <c r="A19" s="120">
        <v>5</v>
      </c>
      <c r="B19" s="345"/>
      <c r="C19" s="250" t="s">
        <v>419</v>
      </c>
      <c r="D19" s="263"/>
      <c r="E19" s="118">
        <v>0</v>
      </c>
      <c r="F19" s="119"/>
      <c r="G19" s="211" t="s">
        <v>520</v>
      </c>
      <c r="H19" s="233"/>
      <c r="I19" s="233"/>
    </row>
    <row r="20" spans="1:9" s="5" customFormat="1" ht="30" customHeight="1">
      <c r="A20" s="111">
        <v>1</v>
      </c>
      <c r="B20" s="346" t="s">
        <v>16</v>
      </c>
      <c r="C20" s="245" t="s">
        <v>632</v>
      </c>
      <c r="D20" s="229"/>
      <c r="E20" s="112">
        <v>0</v>
      </c>
      <c r="F20" s="113"/>
      <c r="G20" s="211" t="s">
        <v>525</v>
      </c>
      <c r="H20" s="233"/>
      <c r="I20" s="233"/>
    </row>
    <row r="21" spans="1:9" s="5" customFormat="1" ht="52">
      <c r="A21" s="226">
        <v>1</v>
      </c>
      <c r="B21" s="347"/>
      <c r="C21" s="251" t="s">
        <v>634</v>
      </c>
      <c r="D21" s="230"/>
      <c r="E21" s="227"/>
      <c r="F21" s="228"/>
      <c r="G21" s="211" t="s">
        <v>576</v>
      </c>
      <c r="H21" s="233"/>
      <c r="I21" s="233"/>
    </row>
    <row r="22" spans="1:9" s="5" customFormat="1" ht="52">
      <c r="A22" s="114">
        <v>2</v>
      </c>
      <c r="B22" s="347"/>
      <c r="C22" s="98" t="s">
        <v>366</v>
      </c>
      <c r="D22" s="262" t="s">
        <v>540</v>
      </c>
      <c r="E22" s="115">
        <v>0</v>
      </c>
      <c r="F22" s="116"/>
      <c r="G22" s="211" t="s">
        <v>497</v>
      </c>
      <c r="H22" s="211" t="s">
        <v>507</v>
      </c>
      <c r="I22" s="255" t="s">
        <v>582</v>
      </c>
    </row>
    <row r="23" spans="1:9" s="5" customFormat="1" ht="26">
      <c r="A23" s="117">
        <v>2</v>
      </c>
      <c r="B23" s="347"/>
      <c r="C23" s="98" t="s">
        <v>367</v>
      </c>
      <c r="D23" s="260"/>
      <c r="E23" s="115">
        <v>0</v>
      </c>
      <c r="F23" s="116"/>
      <c r="G23" s="211" t="s">
        <v>541</v>
      </c>
      <c r="H23" s="211" t="s">
        <v>497</v>
      </c>
      <c r="I23" s="211"/>
    </row>
    <row r="24" spans="1:9" s="5" customFormat="1" ht="32">
      <c r="A24" s="89">
        <v>2</v>
      </c>
      <c r="B24" s="347"/>
      <c r="C24" s="98" t="s">
        <v>653</v>
      </c>
      <c r="D24" s="262"/>
      <c r="E24" s="115">
        <v>0</v>
      </c>
      <c r="F24" s="116"/>
      <c r="G24" s="211" t="s">
        <v>541</v>
      </c>
      <c r="H24" s="233"/>
      <c r="I24" s="233"/>
    </row>
    <row r="25" spans="1:9" s="5" customFormat="1" ht="52">
      <c r="A25" s="117">
        <v>3</v>
      </c>
      <c r="B25" s="347"/>
      <c r="C25" s="98" t="s">
        <v>384</v>
      </c>
      <c r="D25" s="241" t="s">
        <v>439</v>
      </c>
      <c r="E25" s="115">
        <v>0</v>
      </c>
      <c r="F25" s="116"/>
      <c r="G25" s="211" t="s">
        <v>534</v>
      </c>
      <c r="H25" s="211" t="s">
        <v>507</v>
      </c>
      <c r="I25" s="211"/>
    </row>
    <row r="26" spans="1:9" s="5" customFormat="1" ht="32">
      <c r="A26" s="89">
        <v>3</v>
      </c>
      <c r="B26" s="347"/>
      <c r="C26" s="98" t="s">
        <v>554</v>
      </c>
      <c r="D26" s="241" t="s">
        <v>440</v>
      </c>
      <c r="E26" s="115">
        <v>0</v>
      </c>
      <c r="F26" s="116"/>
      <c r="G26" s="211" t="s">
        <v>553</v>
      </c>
      <c r="H26" s="233"/>
      <c r="I26" s="233"/>
    </row>
    <row r="27" spans="1:9" s="5" customFormat="1" ht="32">
      <c r="A27" s="89">
        <v>4</v>
      </c>
      <c r="B27" s="347"/>
      <c r="C27" s="98" t="s">
        <v>398</v>
      </c>
      <c r="D27" s="260"/>
      <c r="E27" s="115">
        <v>0</v>
      </c>
      <c r="F27" s="116"/>
      <c r="G27" s="211" t="s">
        <v>553</v>
      </c>
      <c r="H27" s="233"/>
      <c r="I27" s="233"/>
    </row>
    <row r="28" spans="1:9" s="5" customFormat="1" ht="52">
      <c r="A28" s="89">
        <v>4</v>
      </c>
      <c r="B28" s="347"/>
      <c r="C28" s="98" t="s">
        <v>399</v>
      </c>
      <c r="D28" s="260"/>
      <c r="E28" s="115">
        <v>0</v>
      </c>
      <c r="F28" s="116"/>
      <c r="G28" s="211" t="s">
        <v>559</v>
      </c>
      <c r="H28" s="211" t="s">
        <v>507</v>
      </c>
      <c r="I28" s="211"/>
    </row>
    <row r="29" spans="1:9" s="5" customFormat="1" ht="48">
      <c r="A29" s="89">
        <v>4</v>
      </c>
      <c r="B29" s="347"/>
      <c r="C29" s="98" t="s">
        <v>400</v>
      </c>
      <c r="D29" s="260"/>
      <c r="E29" s="115">
        <v>0</v>
      </c>
      <c r="F29" s="116"/>
      <c r="G29" s="211" t="s">
        <v>558</v>
      </c>
      <c r="H29" s="233"/>
      <c r="I29" s="233"/>
    </row>
    <row r="30" spans="1:9" s="5" customFormat="1" ht="16">
      <c r="A30" s="93">
        <v>5</v>
      </c>
      <c r="B30" s="348"/>
      <c r="C30" s="250" t="s">
        <v>13</v>
      </c>
      <c r="D30" s="121"/>
      <c r="E30" s="118">
        <v>0</v>
      </c>
      <c r="F30" s="119"/>
      <c r="G30" s="213" t="s">
        <v>559</v>
      </c>
      <c r="H30" s="235"/>
      <c r="I30" s="235"/>
    </row>
    <row r="31" spans="1:9" s="5" customFormat="1">
      <c r="A31" s="48"/>
      <c r="B31" s="15"/>
      <c r="C31" s="8"/>
      <c r="D31" s="122"/>
      <c r="G31" s="232"/>
      <c r="H31" s="231"/>
    </row>
    <row r="32" spans="1:9" s="5" customFormat="1">
      <c r="A32" s="48"/>
      <c r="B32" s="15"/>
      <c r="C32" s="8"/>
      <c r="D32" s="122"/>
      <c r="G32" s="232"/>
      <c r="H32" s="231"/>
    </row>
    <row r="33" spans="1:8" s="5" customFormat="1">
      <c r="A33" s="48"/>
      <c r="B33" s="15"/>
      <c r="D33" s="8"/>
      <c r="G33" s="232"/>
      <c r="H33" s="231"/>
    </row>
    <row r="34" spans="1:8" s="5" customFormat="1">
      <c r="A34" s="298" t="s">
        <v>625</v>
      </c>
      <c r="B34" s="15"/>
      <c r="C34" s="8"/>
      <c r="D34" s="122"/>
      <c r="G34" s="232"/>
      <c r="H34" s="231"/>
    </row>
    <row r="35" spans="1:8" ht="59.25" customHeight="1">
      <c r="B35" s="14" t="s">
        <v>626</v>
      </c>
      <c r="C35" s="335" t="s">
        <v>627</v>
      </c>
      <c r="D35" s="335"/>
    </row>
    <row r="36" spans="1:8" ht="60" customHeight="1">
      <c r="B36" s="6" t="s">
        <v>628</v>
      </c>
      <c r="C36" s="335" t="s">
        <v>629</v>
      </c>
      <c r="D36" s="335"/>
    </row>
    <row r="37" spans="1:8" ht="87" customHeight="1">
      <c r="B37" s="10" t="s">
        <v>630</v>
      </c>
      <c r="C37" s="335" t="s">
        <v>631</v>
      </c>
      <c r="D37" s="335"/>
    </row>
    <row r="38" spans="1:8" ht="75" customHeight="1">
      <c r="B38" s="14" t="s">
        <v>635</v>
      </c>
      <c r="C38" s="335" t="s">
        <v>636</v>
      </c>
      <c r="D38" s="335"/>
    </row>
  </sheetData>
  <sheetProtection algorithmName="SHA-512" hashValue="Ag5fWAi8l6SFNeNTBY41QEYzf4fj1zqbUrOEUvz+JvgfhoO1Rlvj4lWogPydk3yUd9vCFzzxX7Lt/OHRgpSKKw==" saltValue="gvhnqzConYf3FpTryeFPWw=="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8">
    <mergeCell ref="C36:D36"/>
    <mergeCell ref="C37:D37"/>
    <mergeCell ref="C38:D38"/>
    <mergeCell ref="B5:B11"/>
    <mergeCell ref="B20:B30"/>
    <mergeCell ref="B12:B19"/>
    <mergeCell ref="G4:I4"/>
    <mergeCell ref="C35:D35"/>
  </mergeCells>
  <dataValidations count="1">
    <dataValidation type="whole" operator="lessThanOrEqual" allowBlank="1" showErrorMessage="1" error="Please enter:_x000a_&quot;0&quot; if No or None, or_x000a_&quot;1&quot; if Yes" sqref="E1:E25 E26:E1048576" xr:uid="{00000000-0002-0000-0600-000000000000}">
      <formula1>1</formula1>
    </dataValidation>
  </dataValidations>
  <hyperlinks>
    <hyperlink ref="G13" r:id="rId1" display="http://caninerabiesblueprint.org/5-4-What-are-we-going-to-do-dog?lang=en" xr:uid="{00000000-0004-0000-0600-000000000000}"/>
    <hyperlink ref="G12" r:id="rId2" display="http://caninerabiesblueprint.org/3-1-Infrastructure?lang=en" xr:uid="{00000000-0004-0000-0600-000001000000}"/>
    <hyperlink ref="G5" r:id="rId3" display="http://caninerabiesblueprint.org/5-5-3-What-do-we-need-to-know?lang=en" xr:uid="{00000000-0004-0000-0600-000002000000}"/>
    <hyperlink ref="H5" r:id="rId4" display="http://caninerabiesblueprint.org/Rabies-blueprint-human-vaccination?lang=en" xr:uid="{00000000-0004-0000-0600-000003000000}"/>
    <hyperlink ref="G6" r:id="rId5" display="http://caninerabiesblueprint.org/3-1-Infrastructure?lang=en" xr:uid="{00000000-0004-0000-0600-000004000000}"/>
    <hyperlink ref="G20" r:id="rId6" display="http://caninerabiesblueprint.org/Operational-activities?lang=en" xr:uid="{00000000-0004-0000-0600-000005000000}"/>
    <hyperlink ref="G7" r:id="rId7" display="http://caninerabiesblueprint.org/WHO-expert-consultation-on-rabies" xr:uid="{00000000-0004-0000-0600-000006000000}"/>
    <hyperlink ref="H7" r:id="rId8" display="http://www.who.int/immunization/policy/position_papers/rabies/en/" xr:uid="{00000000-0004-0000-0600-000007000000}"/>
    <hyperlink ref="G8" r:id="rId9" display="http://caninerabiesblueprint.org/WHO-prequalified-vaccines-list" xr:uid="{00000000-0004-0000-0600-000008000000}"/>
    <hyperlink ref="G14" r:id="rId10" display="http://caninerabiesblueprint.org/OIE-Manual-of-Diagnostic-Tests-and" xr:uid="{00000000-0004-0000-0600-000009000000}"/>
    <hyperlink ref="G15" r:id="rId11" display="http://caninerabiesblueprint.org/5-4-What-are-we-going-to-do-dog?lang=en" xr:uid="{00000000-0004-0000-0600-00000A000000}"/>
    <hyperlink ref="G22" r:id="rId12" display="http://caninerabiesblueprint.org/WHO-expert-consultation-on-rabies" xr:uid="{00000000-0004-0000-0600-00000B000000}"/>
    <hyperlink ref="H22" r:id="rId13" display="http://www.fao.org/3/a-i2415e.pdf" xr:uid="{00000000-0004-0000-0600-00000C000000}"/>
    <hyperlink ref="G23" r:id="rId14" display="http://caninerabiesblueprint.org/Guidelines-for-the-design-and,178?lang=en" xr:uid="{00000000-0004-0000-0600-00000D000000}"/>
    <hyperlink ref="H23" r:id="rId15" display="http://caninerabiesblueprint.org/WHO-expert-consultation-on-rabies" xr:uid="{00000000-0004-0000-0600-00000E000000}"/>
    <hyperlink ref="G10" r:id="rId16" display="http://caninerabiesblueprint.org/WHO-prequalified-vaccines-list" xr:uid="{00000000-0004-0000-0600-00000F000000}"/>
    <hyperlink ref="G25" r:id="rId17" display="http://caninerabiesblueprint.org/WHO-International-Health" xr:uid="{00000000-0004-0000-0600-000010000000}"/>
    <hyperlink ref="H25" r:id="rId18" display="http://www.fao.org/3/a-i2415e.pdf" xr:uid="{00000000-0004-0000-0600-000011000000}"/>
    <hyperlink ref="G24" r:id="rId19" display="http://caninerabiesblueprint.org/Guidelines-for-the-design-and,178?lang=en" xr:uid="{00000000-0004-0000-0600-000012000000}"/>
    <hyperlink ref="G26" r:id="rId20" display="http://caninerabiesblueprint.org/5-4-17-Our-programme-has-been" xr:uid="{00000000-0004-0000-0600-000013000000}"/>
    <hyperlink ref="G16" r:id="rId21" display="http://caninerabiesblueprint.org/5-4-13-How-can-the-level-of?lang=en" xr:uid="{00000000-0004-0000-0600-000014000000}"/>
    <hyperlink ref="G17" r:id="rId22" display="http://caninerabiesblueprint.org/5-6-Evaluation?lang=en" xr:uid="{00000000-0004-0000-0600-000015000000}"/>
    <hyperlink ref="G27" r:id="rId23" display="http://caninerabiesblueprint.org/5-4-17-Our-programme-has-been" xr:uid="{00000000-0004-0000-0600-000016000000}"/>
    <hyperlink ref="G28" r:id="rId24" display="http://caninerabiesblueprint.org/5-4-17-Our-programme-has-been?lang=en" xr:uid="{00000000-0004-0000-0600-000017000000}"/>
    <hyperlink ref="H28" r:id="rId25" display="http://www.fao.org/3/a-i2415e.pdf" xr:uid="{00000000-0004-0000-0600-000018000000}"/>
    <hyperlink ref="G19" r:id="rId26" display="http://caninerabiesblueprint.org/5-4-What-are-we-going-to-do-dog?lang=en" xr:uid="{00000000-0004-0000-0600-000019000000}"/>
    <hyperlink ref="G30" r:id="rId27" display="http://caninerabiesblueprint.org/5-4-17-Our-programme-has-been?lang=en" xr:uid="{00000000-0004-0000-0600-00001A000000}"/>
    <hyperlink ref="I11" r:id="rId28" display="http://caninerabiesblueprint.org/Guidelines-on-human-prophylaxis" xr:uid="{00000000-0004-0000-0600-00001B000000}"/>
    <hyperlink ref="G11" r:id="rId29" display="http://caninerabiesblueprint.org/WHO-expert-consultation-on-rabies" xr:uid="{00000000-0004-0000-0600-00001C000000}"/>
    <hyperlink ref="G29" r:id="rId30" display="http://caninerabiesblueprint.org/5-4-20-What-do-we-need-to-do-if" xr:uid="{00000000-0004-0000-0600-00001D000000}"/>
    <hyperlink ref="G21" r:id="rId31" xr:uid="{00000000-0004-0000-0600-00001E000000}"/>
    <hyperlink ref="I22" r:id="rId32" display="http://caninerabiesblueprint.org/Zoonotic-diseases-a-guide-to" xr:uid="{00000000-0004-0000-0600-00001F000000}"/>
  </hyperlinks>
  <pageMargins left="0.7" right="0.7" top="0.75" bottom="0.75" header="0.3" footer="0.3"/>
  <pageSetup paperSize="9" orientation="portrait" horizontalDpi="300" verticalDpi="0" copies="0" r:id="rId33"/>
  <drawing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1"/>
  <sheetViews>
    <sheetView showGridLines="0" topLeftCell="A4" zoomScale="125" zoomScaleNormal="125" zoomScalePageLayoutView="125" workbookViewId="0">
      <selection activeCell="C10" sqref="C10"/>
    </sheetView>
  </sheetViews>
  <sheetFormatPr baseColWidth="10" defaultColWidth="8.6640625" defaultRowHeight="15"/>
  <cols>
    <col min="1" max="1" width="9.1640625" style="2" customWidth="1"/>
    <col min="2" max="2" width="14.6640625" style="3" customWidth="1"/>
    <col min="3" max="3" width="56" style="3" customWidth="1"/>
    <col min="4" max="4" width="50.33203125" customWidth="1"/>
    <col min="6" max="6" width="38.6640625" customWidth="1"/>
    <col min="7" max="7" width="27" style="207" customWidth="1"/>
    <col min="8" max="10" width="27" style="142" customWidth="1"/>
  </cols>
  <sheetData>
    <row r="1" spans="1:10" ht="67.5" customHeight="1">
      <c r="A1" s="46"/>
      <c r="B1"/>
      <c r="C1" s="270"/>
      <c r="D1" s="3"/>
      <c r="F1" s="9"/>
      <c r="I1"/>
      <c r="J1"/>
    </row>
    <row r="2" spans="1:10">
      <c r="A2" s="49" t="s">
        <v>4</v>
      </c>
      <c r="B2"/>
      <c r="D2" s="3"/>
      <c r="F2" s="9"/>
      <c r="I2"/>
      <c r="J2"/>
    </row>
    <row r="3" spans="1:10">
      <c r="B3"/>
      <c r="I3"/>
      <c r="J3"/>
    </row>
    <row r="4" spans="1:10" s="32" customFormat="1" ht="32">
      <c r="A4" s="20" t="s">
        <v>0</v>
      </c>
      <c r="B4" s="24" t="s">
        <v>42</v>
      </c>
      <c r="C4" s="21" t="s">
        <v>1</v>
      </c>
      <c r="D4" s="31" t="s">
        <v>312</v>
      </c>
      <c r="E4" s="22" t="s">
        <v>2</v>
      </c>
      <c r="F4" s="23" t="s">
        <v>3</v>
      </c>
      <c r="G4" s="333" t="s">
        <v>573</v>
      </c>
      <c r="H4" s="349"/>
      <c r="I4" s="349"/>
      <c r="J4" s="334"/>
    </row>
    <row r="5" spans="1:10" ht="39">
      <c r="A5" s="85">
        <v>1</v>
      </c>
      <c r="B5" s="336" t="s">
        <v>9</v>
      </c>
      <c r="C5" s="245" t="s">
        <v>337</v>
      </c>
      <c r="D5" s="86"/>
      <c r="E5" s="87">
        <v>1</v>
      </c>
      <c r="F5" s="88"/>
      <c r="G5" s="215" t="s">
        <v>506</v>
      </c>
      <c r="H5" s="215" t="s">
        <v>507</v>
      </c>
      <c r="I5" s="215" t="s">
        <v>508</v>
      </c>
      <c r="J5" s="215" t="s">
        <v>567</v>
      </c>
    </row>
    <row r="6" spans="1:10" ht="39">
      <c r="A6" s="89">
        <v>1</v>
      </c>
      <c r="B6" s="338"/>
      <c r="C6" s="98" t="s">
        <v>338</v>
      </c>
      <c r="D6" s="264"/>
      <c r="E6" s="91">
        <v>0</v>
      </c>
      <c r="F6" s="92"/>
      <c r="G6" s="211" t="s">
        <v>506</v>
      </c>
      <c r="H6" s="211" t="s">
        <v>507</v>
      </c>
      <c r="I6" s="211" t="s">
        <v>508</v>
      </c>
      <c r="J6" s="211" t="s">
        <v>567</v>
      </c>
    </row>
    <row r="7" spans="1:10" ht="32">
      <c r="A7" s="117">
        <v>1</v>
      </c>
      <c r="B7" s="338"/>
      <c r="C7" s="98" t="s">
        <v>463</v>
      </c>
      <c r="D7" s="264"/>
      <c r="E7" s="91">
        <v>1</v>
      </c>
      <c r="F7" s="92"/>
      <c r="G7" s="211" t="s">
        <v>568</v>
      </c>
      <c r="H7" s="212"/>
      <c r="I7" s="212"/>
      <c r="J7" s="212"/>
    </row>
    <row r="8" spans="1:10" ht="48">
      <c r="A8" s="117">
        <v>1</v>
      </c>
      <c r="B8" s="338"/>
      <c r="C8" s="98" t="s">
        <v>339</v>
      </c>
      <c r="D8" s="206" t="s">
        <v>608</v>
      </c>
      <c r="E8" s="91">
        <v>1</v>
      </c>
      <c r="F8" s="92"/>
      <c r="G8" s="211" t="s">
        <v>506</v>
      </c>
      <c r="H8" s="211" t="s">
        <v>507</v>
      </c>
      <c r="I8" s="211" t="s">
        <v>545</v>
      </c>
      <c r="J8" s="212"/>
    </row>
    <row r="9" spans="1:10" ht="48">
      <c r="A9" s="117">
        <v>1</v>
      </c>
      <c r="B9" s="338"/>
      <c r="C9" s="98" t="s">
        <v>340</v>
      </c>
      <c r="D9" s="206" t="s">
        <v>609</v>
      </c>
      <c r="E9" s="91">
        <v>1</v>
      </c>
      <c r="F9" s="92"/>
      <c r="G9" s="211" t="s">
        <v>506</v>
      </c>
      <c r="H9" s="211" t="s">
        <v>507</v>
      </c>
      <c r="I9" s="211" t="s">
        <v>569</v>
      </c>
      <c r="J9" s="212"/>
    </row>
    <row r="10" spans="1:10" ht="39">
      <c r="A10" s="117">
        <v>1</v>
      </c>
      <c r="B10" s="338"/>
      <c r="C10" s="98" t="s">
        <v>637</v>
      </c>
      <c r="D10" s="206"/>
      <c r="E10" s="91">
        <v>0</v>
      </c>
      <c r="F10" s="92"/>
      <c r="G10" s="211" t="s">
        <v>506</v>
      </c>
      <c r="H10" s="211" t="s">
        <v>507</v>
      </c>
      <c r="I10" s="211" t="s">
        <v>508</v>
      </c>
      <c r="J10" s="211" t="s">
        <v>545</v>
      </c>
    </row>
    <row r="11" spans="1:10" ht="39">
      <c r="A11" s="117">
        <v>1</v>
      </c>
      <c r="B11" s="338"/>
      <c r="C11" s="98" t="s">
        <v>638</v>
      </c>
      <c r="D11" s="206"/>
      <c r="E11" s="91">
        <v>0</v>
      </c>
      <c r="F11" s="92"/>
      <c r="G11" s="211" t="s">
        <v>506</v>
      </c>
      <c r="H11" s="211" t="s">
        <v>507</v>
      </c>
      <c r="I11" s="211" t="s">
        <v>508</v>
      </c>
      <c r="J11" s="211" t="s">
        <v>546</v>
      </c>
    </row>
    <row r="12" spans="1:10" ht="32">
      <c r="A12" s="117">
        <v>1</v>
      </c>
      <c r="B12" s="338"/>
      <c r="C12" s="98" t="s">
        <v>654</v>
      </c>
      <c r="D12" s="311"/>
      <c r="E12" s="91">
        <v>1</v>
      </c>
      <c r="F12" s="92"/>
      <c r="G12" s="211" t="s">
        <v>509</v>
      </c>
      <c r="H12" s="212"/>
      <c r="I12" s="212"/>
      <c r="J12" s="212"/>
    </row>
    <row r="13" spans="1:10" ht="48">
      <c r="A13" s="89">
        <v>1</v>
      </c>
      <c r="B13" s="338"/>
      <c r="C13" s="98" t="s">
        <v>489</v>
      </c>
      <c r="D13" s="206" t="s">
        <v>655</v>
      </c>
      <c r="E13" s="91">
        <v>1</v>
      </c>
      <c r="F13" s="92"/>
      <c r="G13" s="211" t="s">
        <v>521</v>
      </c>
      <c r="H13" s="212"/>
      <c r="I13" s="212"/>
      <c r="J13" s="212"/>
    </row>
    <row r="14" spans="1:10" ht="48">
      <c r="A14" s="89">
        <v>2</v>
      </c>
      <c r="B14" s="338"/>
      <c r="C14" s="98" t="s">
        <v>357</v>
      </c>
      <c r="D14" s="206" t="s">
        <v>656</v>
      </c>
      <c r="E14" s="91">
        <v>0</v>
      </c>
      <c r="F14" s="92"/>
      <c r="G14" s="208"/>
      <c r="H14" s="212"/>
      <c r="I14" s="212"/>
      <c r="J14" s="212"/>
    </row>
    <row r="15" spans="1:10" ht="64">
      <c r="A15" s="89">
        <v>2</v>
      </c>
      <c r="B15" s="338"/>
      <c r="C15" s="98" t="s">
        <v>448</v>
      </c>
      <c r="D15" s="167" t="s">
        <v>657</v>
      </c>
      <c r="E15" s="91">
        <v>0</v>
      </c>
      <c r="F15" s="92"/>
      <c r="G15" s="211" t="s">
        <v>533</v>
      </c>
      <c r="H15" s="211" t="s">
        <v>534</v>
      </c>
      <c r="I15" s="212"/>
      <c r="J15" s="212"/>
    </row>
    <row r="16" spans="1:10" ht="64">
      <c r="A16" s="89">
        <v>2</v>
      </c>
      <c r="B16" s="338"/>
      <c r="C16" s="98" t="s">
        <v>449</v>
      </c>
      <c r="D16" s="167" t="s">
        <v>657</v>
      </c>
      <c r="E16" s="91">
        <v>0</v>
      </c>
      <c r="F16" s="92"/>
      <c r="G16" s="211" t="s">
        <v>533</v>
      </c>
      <c r="H16" s="211" t="s">
        <v>496</v>
      </c>
      <c r="I16" s="212"/>
      <c r="J16" s="212"/>
    </row>
    <row r="17" spans="1:10" ht="32">
      <c r="A17" s="89">
        <v>2</v>
      </c>
      <c r="B17" s="338"/>
      <c r="C17" s="98" t="s">
        <v>360</v>
      </c>
      <c r="D17" s="206" t="s">
        <v>658</v>
      </c>
      <c r="E17" s="91">
        <v>0</v>
      </c>
      <c r="F17" s="92"/>
      <c r="G17" s="211" t="s">
        <v>533</v>
      </c>
      <c r="H17" s="211" t="s">
        <v>534</v>
      </c>
      <c r="I17" s="211" t="s">
        <v>496</v>
      </c>
      <c r="J17" s="211" t="s">
        <v>526</v>
      </c>
    </row>
    <row r="18" spans="1:10" ht="32">
      <c r="A18" s="89">
        <v>3</v>
      </c>
      <c r="B18" s="338"/>
      <c r="C18" s="98" t="s">
        <v>378</v>
      </c>
      <c r="D18" s="312" t="s">
        <v>659</v>
      </c>
      <c r="E18" s="91">
        <v>0</v>
      </c>
      <c r="F18" s="92"/>
      <c r="G18" s="211" t="s">
        <v>546</v>
      </c>
      <c r="H18" s="211"/>
      <c r="I18" s="211"/>
      <c r="J18" s="211"/>
    </row>
    <row r="19" spans="1:10" ht="32">
      <c r="A19" s="89">
        <v>3</v>
      </c>
      <c r="B19" s="338"/>
      <c r="C19" s="98" t="s">
        <v>379</v>
      </c>
      <c r="D19" s="264"/>
      <c r="E19" s="91">
        <v>0</v>
      </c>
      <c r="F19" s="92"/>
      <c r="G19" s="208"/>
      <c r="H19" s="212"/>
      <c r="I19" s="212"/>
      <c r="J19" s="212"/>
    </row>
    <row r="20" spans="1:10" ht="32">
      <c r="A20" s="89">
        <v>3</v>
      </c>
      <c r="B20" s="338"/>
      <c r="C20" s="98" t="s">
        <v>380</v>
      </c>
      <c r="D20" s="264"/>
      <c r="E20" s="91">
        <v>0</v>
      </c>
      <c r="F20" s="92"/>
      <c r="G20" s="208"/>
      <c r="H20" s="212"/>
      <c r="I20" s="212"/>
      <c r="J20" s="212"/>
    </row>
    <row r="21" spans="1:10" ht="32">
      <c r="A21" s="89">
        <v>4</v>
      </c>
      <c r="B21" s="338"/>
      <c r="C21" s="98" t="s">
        <v>395</v>
      </c>
      <c r="D21" s="206" t="s">
        <v>660</v>
      </c>
      <c r="E21" s="91">
        <v>0</v>
      </c>
      <c r="F21" s="92"/>
      <c r="G21" s="208"/>
      <c r="H21" s="212"/>
      <c r="I21" s="212"/>
      <c r="J21" s="212"/>
    </row>
    <row r="22" spans="1:10" ht="48">
      <c r="A22" s="89">
        <v>4</v>
      </c>
      <c r="B22" s="338"/>
      <c r="C22" s="98" t="s">
        <v>396</v>
      </c>
      <c r="D22" s="264"/>
      <c r="E22" s="91">
        <v>0</v>
      </c>
      <c r="F22" s="92"/>
      <c r="G22" s="211" t="s">
        <v>534</v>
      </c>
      <c r="H22" s="212"/>
      <c r="I22" s="212"/>
      <c r="J22" s="212"/>
    </row>
    <row r="23" spans="1:10" ht="16">
      <c r="A23" s="93">
        <v>5</v>
      </c>
      <c r="B23" s="339"/>
      <c r="C23" s="250" t="s">
        <v>403</v>
      </c>
      <c r="D23" s="265"/>
      <c r="E23" s="95">
        <v>0</v>
      </c>
      <c r="F23" s="96"/>
      <c r="G23" s="211" t="s">
        <v>534</v>
      </c>
      <c r="H23" s="211" t="s">
        <v>496</v>
      </c>
      <c r="I23" s="212"/>
      <c r="J23" s="212"/>
    </row>
    <row r="24" spans="1:10" ht="32">
      <c r="A24" s="85">
        <v>3</v>
      </c>
      <c r="B24" s="336" t="s">
        <v>10</v>
      </c>
      <c r="C24" s="245" t="s">
        <v>641</v>
      </c>
      <c r="D24" s="266"/>
      <c r="E24" s="87">
        <v>0</v>
      </c>
      <c r="F24" s="88"/>
      <c r="G24" s="211" t="s">
        <v>547</v>
      </c>
      <c r="H24" s="211" t="s">
        <v>548</v>
      </c>
      <c r="I24" s="212"/>
      <c r="J24" s="212"/>
    </row>
    <row r="25" spans="1:10" ht="32">
      <c r="A25" s="93">
        <v>3</v>
      </c>
      <c r="B25" s="339"/>
      <c r="C25" s="250" t="s">
        <v>589</v>
      </c>
      <c r="D25" s="265"/>
      <c r="E25" s="95">
        <v>0</v>
      </c>
      <c r="F25" s="96"/>
      <c r="G25" s="213" t="s">
        <v>548</v>
      </c>
      <c r="H25" s="213" t="s">
        <v>552</v>
      </c>
      <c r="I25" s="214"/>
      <c r="J25" s="214"/>
    </row>
    <row r="26" spans="1:10">
      <c r="D26" s="17"/>
      <c r="E26" s="19"/>
      <c r="F26" s="17"/>
    </row>
    <row r="29" spans="1:10">
      <c r="A29" s="10" t="s">
        <v>639</v>
      </c>
    </row>
    <row r="30" spans="1:10" ht="66" customHeight="1">
      <c r="B30" s="6" t="s">
        <v>9</v>
      </c>
      <c r="C30" s="335" t="s">
        <v>640</v>
      </c>
      <c r="D30" s="335"/>
    </row>
    <row r="31" spans="1:10" ht="43.5" customHeight="1">
      <c r="B31" s="6" t="s">
        <v>642</v>
      </c>
      <c r="C31" s="335" t="s">
        <v>643</v>
      </c>
      <c r="D31" s="335"/>
    </row>
  </sheetData>
  <sheetProtection algorithmName="SHA-512" hashValue="mbtkKN22KiZ8ir71WNcPX4X1M4Wg2fDOepeInl6lcGHbSUzpM/TMMd872iSLobFzYFzl4iHOi7vrzRKqMlxePQ==" saltValue="FEqxVBpPvbtXBMw5qL0l0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5">
    <mergeCell ref="B5:B23"/>
    <mergeCell ref="B24:B25"/>
    <mergeCell ref="G4:J4"/>
    <mergeCell ref="C30:D30"/>
    <mergeCell ref="C31:D31"/>
  </mergeCells>
  <dataValidations count="1">
    <dataValidation type="whole" operator="lessThanOrEqual" allowBlank="1" showErrorMessage="1" error="Please enter:_x000a_&quot;0&quot; if No or None, or_x000a_&quot;1&quot; if Yes" sqref="E1:E1048576" xr:uid="{00000000-0002-0000-0700-000000000000}">
      <formula1>1</formula1>
    </dataValidation>
  </dataValidations>
  <hyperlinks>
    <hyperlink ref="G8" r:id="rId1" display="http://caninerabiesblueprint.org/3-1-3-What-personnel-and?lang=en" xr:uid="{00000000-0004-0000-0700-000000000000}"/>
    <hyperlink ref="G9" r:id="rId2" display="http://caninerabiesblueprint.org/3-1-3-What-personnel-and?lang=en" xr:uid="{00000000-0004-0000-0700-000001000000}"/>
    <hyperlink ref="H8" r:id="rId3" display="http://www.fao.org/3/a-i2415e.pdf" xr:uid="{00000000-0004-0000-0700-000002000000}"/>
    <hyperlink ref="H9" r:id="rId4" display="http://www.fao.org/3/a-i2415e.pdf" xr:uid="{00000000-0004-0000-0700-000003000000}"/>
    <hyperlink ref="I10" r:id="rId5" display="http://caninerabiesblueprint.org/Zoonotic-diseases-a-guide-to" xr:uid="{00000000-0004-0000-0700-000004000000}"/>
    <hyperlink ref="I11" r:id="rId6" display="http://caninerabiesblueprint.org/Zoonotic-diseases-a-guide-to" xr:uid="{00000000-0004-0000-0700-000005000000}"/>
    <hyperlink ref="G10" r:id="rId7" display="http://caninerabiesblueprint.org/3-1-3-What-personnel-and?lang=en" xr:uid="{00000000-0004-0000-0700-000006000000}"/>
    <hyperlink ref="H10" r:id="rId8" display="http://www.fao.org/3/a-i2415e.pdf" xr:uid="{00000000-0004-0000-0700-000007000000}"/>
    <hyperlink ref="G11" r:id="rId9" display="http://caninerabiesblueprint.org/3-1-3-What-personnel-and?lang=en" xr:uid="{00000000-0004-0000-0700-000008000000}"/>
    <hyperlink ref="H11" r:id="rId10" display="http://www.fao.org/3/a-i2415e.pdf" xr:uid="{00000000-0004-0000-0700-000009000000}"/>
    <hyperlink ref="G5" r:id="rId11" display="http://caninerabiesblueprint.org/3-1-3-What-personnel-and?lang=en" xr:uid="{00000000-0004-0000-0700-00000A000000}"/>
    <hyperlink ref="H5" r:id="rId12" display="http://www.fao.org/3/a-i2415e.pdf" xr:uid="{00000000-0004-0000-0700-00000B000000}"/>
    <hyperlink ref="G6" r:id="rId13" display="http://caninerabiesblueprint.org/3-1-3-What-personnel-and?lang=en" xr:uid="{00000000-0004-0000-0700-00000C000000}"/>
    <hyperlink ref="H6" r:id="rId14" display="http://www.fao.org/3/a-i2415e.pdf" xr:uid="{00000000-0004-0000-0700-00000D000000}"/>
    <hyperlink ref="G12" r:id="rId15" display="http://caninerabiesblueprint.org/5-3-1-Rabies-surveillance?lang=en" xr:uid="{00000000-0004-0000-0700-00000E000000}"/>
    <hyperlink ref="G15" r:id="rId16" display="http://caninerabiesblueprint.org/5-1-1-The-epidemiology-of-rabies?lang=en" xr:uid="{00000000-0004-0000-0700-00000F000000}"/>
    <hyperlink ref="G16" r:id="rId17" display="http://caninerabiesblueprint.org/5-1-1-The-epidemiology-of-rabies?lang=en" xr:uid="{00000000-0004-0000-0700-000010000000}"/>
    <hyperlink ref="H16" r:id="rId18" display="http://caninerabiesblueprint.org/OIE-Terrestrial-Animal-Health-Code" xr:uid="{00000000-0004-0000-0700-000011000000}"/>
    <hyperlink ref="H15" r:id="rId19" display="http://caninerabiesblueprint.org/WHO-International-Health" xr:uid="{00000000-0004-0000-0700-000012000000}"/>
    <hyperlink ref="G17" r:id="rId20" display="http://caninerabiesblueprint.org/5-1-1-The-epidemiology-of-rabies?lang=en" xr:uid="{00000000-0004-0000-0700-000013000000}"/>
    <hyperlink ref="H17" r:id="rId21" display="http://caninerabiesblueprint.org/WHO-International-Health" xr:uid="{00000000-0004-0000-0700-000014000000}"/>
    <hyperlink ref="I17" r:id="rId22" display="http://caninerabiesblueprint.org/OIE-Terrestrial-Animal-Health-Code" xr:uid="{00000000-0004-0000-0700-000015000000}"/>
    <hyperlink ref="J17" r:id="rId23" display="http://caninerabiesblueprint.org/Roles-and-Responsibilities?lang=en" xr:uid="{00000000-0004-0000-0700-000016000000}"/>
    <hyperlink ref="J10" r:id="rId24" display="http://rabiessurveillanceblueprint.org/-2-3-Animal-rabies-surveillance-" xr:uid="{00000000-0004-0000-0700-000017000000}"/>
    <hyperlink ref="J11" r:id="rId25" display="http://rabiessurveillanceblueprint.org/-2-2-Human-rabies-surveillance-" xr:uid="{00000000-0004-0000-0700-000018000000}"/>
    <hyperlink ref="G24" r:id="rId26" display="http://caninerabiesblueprint.org/Public-health-and-economic-burden?lang=en" xr:uid="{00000000-0004-0000-0700-000019000000}"/>
    <hyperlink ref="H24" r:id="rId27" display="http://caninerabiesblueprint.org/A-study-that-quantified-the?lang=en" xr:uid="{00000000-0004-0000-0700-00001A000000}"/>
    <hyperlink ref="G18" r:id="rId28" display="http://rabiessurveillanceblueprint.org/-2-2-Human-rabies-surveillance-" xr:uid="{00000000-0004-0000-0700-00001B000000}"/>
    <hyperlink ref="G25" r:id="rId29" display="http://caninerabiesblueprint.org/A-study-that-quantified-the?lang=en" xr:uid="{00000000-0004-0000-0700-00001C000000}"/>
    <hyperlink ref="H25" r:id="rId30" display="http://caninerabiesblueprint.org/A-study-comparing-the-cost?lang=en" xr:uid="{00000000-0004-0000-0700-00001D000000}"/>
    <hyperlink ref="G23" r:id="rId31" display="http://caninerabiesblueprint.org/WHO-International-Health" xr:uid="{00000000-0004-0000-0700-00001E000000}"/>
    <hyperlink ref="H23" r:id="rId32" display="http://caninerabiesblueprint.org/OIE-Terrestrial-Animal-Health-Code" xr:uid="{00000000-0004-0000-0700-00001F000000}"/>
    <hyperlink ref="J5" r:id="rId33" display="http://rabiessurveillanceblueprint.org/-Reporting-dissemination-and-" xr:uid="{00000000-0004-0000-0700-000020000000}"/>
    <hyperlink ref="J6" r:id="rId34" display="http://rabiessurveillanceblueprint.org/-Reporting-dissemination-and-" xr:uid="{00000000-0004-0000-0700-000021000000}"/>
    <hyperlink ref="I6" r:id="rId35" display="http://caninerabiesblueprint.org/Zoonotic-diseases-a-guide-to" xr:uid="{00000000-0004-0000-0700-000022000000}"/>
    <hyperlink ref="I5" r:id="rId36" display="http://caninerabiesblueprint.org/Zoonotic-diseases-a-guide-to" xr:uid="{00000000-0004-0000-0700-000023000000}"/>
    <hyperlink ref="G7" r:id="rId37" display="http://rabiessurveillanceblueprint.org/6-7-What-international-rabies?lang=en" xr:uid="{00000000-0004-0000-0700-000024000000}"/>
    <hyperlink ref="I9" r:id="rId38" display="http://rabiessurveillanceblueprint.org/-2-2-Human-rabies-surveillance-" xr:uid="{00000000-0004-0000-0700-000025000000}"/>
    <hyperlink ref="I8" r:id="rId39" display="http://rabiessurveillanceblueprint.org/-2-3-Animal-rabies-surveillance-" xr:uid="{00000000-0004-0000-0700-000026000000}"/>
    <hyperlink ref="G22" r:id="rId40" display="http://caninerabiesblueprint.org/WHO-International-Health" xr:uid="{00000000-0004-0000-0700-000027000000}"/>
    <hyperlink ref="G13" r:id="rId41" display="http://caninerabiesblueprint.org/5-4-1-What-techniques-are?lang=en" xr:uid="{00000000-0004-0000-0700-000028000000}"/>
  </hyperlinks>
  <pageMargins left="0.7" right="0.7" top="0.75" bottom="0.75" header="0.3" footer="0.3"/>
  <pageSetup paperSize="9" orientation="portrait"/>
  <drawing r:id="rId4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18"/>
  <sheetViews>
    <sheetView showGridLines="0" topLeftCell="A12" zoomScale="125" zoomScaleNormal="125" zoomScalePageLayoutView="125" workbookViewId="0">
      <selection activeCell="C13" sqref="C13"/>
    </sheetView>
  </sheetViews>
  <sheetFormatPr baseColWidth="10" defaultColWidth="8.6640625" defaultRowHeight="15"/>
  <cols>
    <col min="1" max="1" width="9.1640625" style="2" customWidth="1"/>
    <col min="2" max="2" width="14.6640625" style="3" customWidth="1"/>
    <col min="3" max="3" width="56" style="3" customWidth="1"/>
    <col min="4" max="4" width="50.33203125" customWidth="1"/>
    <col min="6" max="6" width="38.6640625" customWidth="1"/>
    <col min="7" max="7" width="17.6640625" style="207" customWidth="1"/>
    <col min="8" max="11" width="17.6640625" style="142" customWidth="1"/>
  </cols>
  <sheetData>
    <row r="1" spans="1:12" ht="67.5" customHeight="1">
      <c r="A1" s="46"/>
      <c r="B1"/>
      <c r="C1" s="270"/>
      <c r="D1" s="3"/>
      <c r="F1" s="9"/>
      <c r="I1"/>
      <c r="J1"/>
      <c r="K1"/>
    </row>
    <row r="2" spans="1:12">
      <c r="A2" s="49" t="s">
        <v>4</v>
      </c>
      <c r="B2"/>
      <c r="D2" s="3"/>
      <c r="F2" s="9"/>
      <c r="I2"/>
      <c r="J2"/>
      <c r="K2"/>
    </row>
    <row r="3" spans="1:12">
      <c r="B3"/>
      <c r="I3"/>
      <c r="J3"/>
      <c r="K3"/>
    </row>
    <row r="4" spans="1:12" s="32" customFormat="1" ht="32">
      <c r="A4" s="20" t="s">
        <v>0</v>
      </c>
      <c r="B4" s="25" t="s">
        <v>42</v>
      </c>
      <c r="C4" s="21" t="s">
        <v>1</v>
      </c>
      <c r="D4" s="31" t="s">
        <v>312</v>
      </c>
      <c r="E4" s="22" t="s">
        <v>2</v>
      </c>
      <c r="F4" s="219" t="s">
        <v>3</v>
      </c>
      <c r="G4" s="350" t="s">
        <v>573</v>
      </c>
      <c r="H4" s="350"/>
      <c r="I4" s="350"/>
      <c r="J4" s="350"/>
      <c r="K4" s="350"/>
    </row>
    <row r="5" spans="1:12" s="10" customFormat="1" ht="32">
      <c r="A5" s="99">
        <v>0</v>
      </c>
      <c r="B5" s="340" t="s">
        <v>408</v>
      </c>
      <c r="C5" s="245" t="s">
        <v>326</v>
      </c>
      <c r="D5" s="170" t="s">
        <v>34</v>
      </c>
      <c r="E5" s="87">
        <v>1</v>
      </c>
      <c r="F5" s="220"/>
      <c r="G5" s="209" t="s">
        <v>498</v>
      </c>
      <c r="H5" s="209" t="s">
        <v>500</v>
      </c>
      <c r="I5" s="209" t="s">
        <v>499</v>
      </c>
      <c r="J5" s="209" t="s">
        <v>551</v>
      </c>
      <c r="K5" s="209" t="s">
        <v>497</v>
      </c>
    </row>
    <row r="6" spans="1:12" s="10" customFormat="1" ht="32">
      <c r="A6" s="101">
        <v>0</v>
      </c>
      <c r="B6" s="342"/>
      <c r="C6" s="98" t="s">
        <v>328</v>
      </c>
      <c r="D6" s="173" t="s">
        <v>432</v>
      </c>
      <c r="E6" s="91">
        <v>0</v>
      </c>
      <c r="F6" s="221"/>
      <c r="G6" s="211" t="s">
        <v>501</v>
      </c>
      <c r="H6" s="211" t="s">
        <v>563</v>
      </c>
      <c r="I6" s="212"/>
      <c r="J6" s="212"/>
      <c r="K6" s="212"/>
    </row>
    <row r="7" spans="1:12" s="10" customFormat="1" ht="45" customHeight="1">
      <c r="A7" s="99">
        <v>1</v>
      </c>
      <c r="B7" s="340" t="s">
        <v>409</v>
      </c>
      <c r="C7" s="245" t="s">
        <v>661</v>
      </c>
      <c r="D7" s="313"/>
      <c r="E7" s="87">
        <v>0</v>
      </c>
      <c r="F7" s="220"/>
      <c r="G7" s="211" t="s">
        <v>510</v>
      </c>
      <c r="H7" s="211" t="s">
        <v>511</v>
      </c>
      <c r="I7" s="211" t="s">
        <v>512</v>
      </c>
      <c r="J7" s="212"/>
      <c r="K7" s="212"/>
    </row>
    <row r="8" spans="1:12" s="10" customFormat="1" ht="52">
      <c r="A8" s="101">
        <v>1</v>
      </c>
      <c r="B8" s="341"/>
      <c r="C8" s="98" t="s">
        <v>583</v>
      </c>
      <c r="D8" s="167" t="s">
        <v>574</v>
      </c>
      <c r="E8" s="91">
        <v>0</v>
      </c>
      <c r="F8" s="221"/>
      <c r="G8" s="211" t="s">
        <v>501</v>
      </c>
      <c r="H8" s="211" t="s">
        <v>502</v>
      </c>
      <c r="I8" s="211" t="s">
        <v>503</v>
      </c>
      <c r="J8" s="212"/>
      <c r="K8" s="212"/>
    </row>
    <row r="9" spans="1:12" s="10" customFormat="1" ht="45" customHeight="1">
      <c r="A9" s="216">
        <v>1</v>
      </c>
      <c r="B9" s="341"/>
      <c r="C9" s="98" t="s">
        <v>464</v>
      </c>
      <c r="D9" s="172"/>
      <c r="E9" s="91">
        <v>0</v>
      </c>
      <c r="F9" s="221"/>
      <c r="G9" s="211" t="s">
        <v>570</v>
      </c>
      <c r="H9" s="212"/>
      <c r="I9" s="212"/>
      <c r="J9" s="212"/>
      <c r="K9" s="212"/>
    </row>
    <row r="10" spans="1:12" s="10" customFormat="1" ht="45" customHeight="1">
      <c r="A10" s="217">
        <v>1</v>
      </c>
      <c r="B10" s="341"/>
      <c r="C10" s="251" t="s">
        <v>584</v>
      </c>
      <c r="D10" s="218"/>
      <c r="E10" s="164">
        <v>0</v>
      </c>
      <c r="F10" s="222"/>
      <c r="G10" s="211" t="s">
        <v>568</v>
      </c>
      <c r="H10" s="212"/>
      <c r="I10" s="212"/>
      <c r="J10" s="212"/>
      <c r="K10" s="212"/>
    </row>
    <row r="11" spans="1:12" s="10" customFormat="1" ht="30" customHeight="1">
      <c r="A11" s="101">
        <v>2</v>
      </c>
      <c r="B11" s="341"/>
      <c r="C11" s="98" t="s">
        <v>362</v>
      </c>
      <c r="D11" s="267" t="s">
        <v>433</v>
      </c>
      <c r="E11" s="91">
        <v>0</v>
      </c>
      <c r="F11" s="221"/>
      <c r="G11" s="211" t="s">
        <v>510</v>
      </c>
      <c r="H11" s="211" t="s">
        <v>535</v>
      </c>
      <c r="I11" s="212"/>
      <c r="J11" s="212"/>
      <c r="K11" s="212"/>
    </row>
    <row r="12" spans="1:12" s="10" customFormat="1" ht="39">
      <c r="A12" s="101">
        <v>2</v>
      </c>
      <c r="B12" s="341"/>
      <c r="C12" s="98" t="s">
        <v>662</v>
      </c>
      <c r="D12" s="313"/>
      <c r="E12" s="91">
        <v>1</v>
      </c>
      <c r="F12" s="221"/>
      <c r="G12" s="211" t="s">
        <v>536</v>
      </c>
      <c r="H12" s="211" t="s">
        <v>535</v>
      </c>
      <c r="I12" s="211" t="s">
        <v>509</v>
      </c>
      <c r="J12" s="212"/>
      <c r="K12" s="212"/>
    </row>
    <row r="13" spans="1:12" s="10" customFormat="1" ht="32">
      <c r="A13" s="101">
        <v>3</v>
      </c>
      <c r="B13" s="341"/>
      <c r="C13" s="98" t="s">
        <v>663</v>
      </c>
      <c r="D13" s="167" t="s">
        <v>664</v>
      </c>
      <c r="E13" s="91">
        <v>0</v>
      </c>
      <c r="F13" s="221"/>
      <c r="G13" s="211" t="s">
        <v>549</v>
      </c>
      <c r="H13" s="211" t="s">
        <v>570</v>
      </c>
      <c r="I13" s="212"/>
      <c r="J13" s="212"/>
      <c r="K13" s="212"/>
    </row>
    <row r="14" spans="1:12" s="10" customFormat="1" ht="32">
      <c r="A14" s="101">
        <v>3</v>
      </c>
      <c r="B14" s="341"/>
      <c r="C14" s="98" t="s">
        <v>377</v>
      </c>
      <c r="D14" s="173" t="s">
        <v>35</v>
      </c>
      <c r="E14" s="91">
        <v>0</v>
      </c>
      <c r="F14" s="221"/>
      <c r="G14" s="211" t="s">
        <v>500</v>
      </c>
      <c r="H14" s="211" t="s">
        <v>550</v>
      </c>
      <c r="I14" s="211" t="s">
        <v>497</v>
      </c>
      <c r="J14" s="211" t="s">
        <v>551</v>
      </c>
      <c r="K14" s="212"/>
      <c r="L14"/>
    </row>
    <row r="15" spans="1:12" s="10" customFormat="1" ht="32">
      <c r="A15" s="101">
        <v>4</v>
      </c>
      <c r="B15" s="341"/>
      <c r="C15" s="98" t="s">
        <v>394</v>
      </c>
      <c r="D15" s="314"/>
      <c r="E15" s="91">
        <v>0</v>
      </c>
      <c r="F15" s="221"/>
      <c r="G15" s="211" t="s">
        <v>496</v>
      </c>
      <c r="H15" s="212"/>
      <c r="I15" s="212"/>
      <c r="J15" s="212"/>
      <c r="K15" s="212"/>
    </row>
    <row r="16" spans="1:12" s="10" customFormat="1" ht="32">
      <c r="A16" s="103">
        <v>5</v>
      </c>
      <c r="B16" s="342"/>
      <c r="C16" s="250" t="s">
        <v>404</v>
      </c>
      <c r="D16" s="104"/>
      <c r="E16" s="95">
        <v>0</v>
      </c>
      <c r="F16" s="223"/>
      <c r="G16" s="213" t="s">
        <v>496</v>
      </c>
      <c r="H16" s="214"/>
      <c r="I16" s="214"/>
      <c r="J16" s="214"/>
      <c r="K16" s="214"/>
    </row>
    <row r="18" spans="3:3">
      <c r="C18" s="140"/>
    </row>
  </sheetData>
  <sheetProtection algorithmName="SHA-512" hashValue="EqOlaFxtlOmo57WrZ2lws8cl3hwQmSGAvYNStj87g/D8y2WSMxrwY63E0cmzIdCEqmS1ZJm1U3BlPCqZaAg7ew==" saltValue="sV1FZMMBXbSl3fgR2doGGA=="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3">
    <mergeCell ref="B5:B6"/>
    <mergeCell ref="B7:B16"/>
    <mergeCell ref="G4:K4"/>
  </mergeCells>
  <dataValidations count="1">
    <dataValidation type="whole" operator="lessThanOrEqual" allowBlank="1" showErrorMessage="1" error="Please enter:_x000a_&quot;0&quot; if No or None, or_x000a_&quot;1&quot; if Yes" sqref="E1:E1048576" xr:uid="{00000000-0002-0000-0800-000000000000}">
      <formula1>1</formula1>
    </dataValidation>
  </dataValidations>
  <hyperlinks>
    <hyperlink ref="G5" r:id="rId1" display="http://caninerabiesblueprint.org/3-1-7-Which-laboratories-are?lang=en" xr:uid="{00000000-0004-0000-0800-000000000000}"/>
    <hyperlink ref="H5" r:id="rId2" xr:uid="{00000000-0004-0000-0800-000001000000}"/>
    <hyperlink ref="I5" r:id="rId3" xr:uid="{00000000-0004-0000-0800-000002000000}"/>
    <hyperlink ref="K5" r:id="rId4" display="http://caninerabiesblueprint.org/WHO-expert-consultation-on-rabies" xr:uid="{00000000-0004-0000-0800-000003000000}"/>
    <hyperlink ref="J5" r:id="rId5" xr:uid="{00000000-0004-0000-0800-000004000000}"/>
    <hyperlink ref="G6" r:id="rId6" xr:uid="{00000000-0004-0000-0800-000005000000}"/>
    <hyperlink ref="G8" r:id="rId7" xr:uid="{00000000-0004-0000-0800-000006000000}"/>
    <hyperlink ref="H8" r:id="rId8" xr:uid="{00000000-0004-0000-0800-000007000000}"/>
    <hyperlink ref="I8" r:id="rId9" xr:uid="{00000000-0004-0000-0800-000008000000}"/>
    <hyperlink ref="G7" r:id="rId10" display="http://caninerabiesblueprint.org/3-1-8-What-are-the-minimum?lang=en" xr:uid="{00000000-0004-0000-0800-000009000000}"/>
    <hyperlink ref="H7" r:id="rId11" display="http://caninerabiesblueprint.org/OIE-Manual-of-Diagnostic-Tests-and" xr:uid="{00000000-0004-0000-0800-00000A000000}"/>
    <hyperlink ref="I7" r:id="rId12" display="http://caninerabiesblueprint.org/Laboratory-biorisk-management" xr:uid="{00000000-0004-0000-0800-00000B000000}"/>
    <hyperlink ref="G11" r:id="rId13" display="http://caninerabiesblueprint.org/3-1-8-What-are-the-minimum?lang=en" xr:uid="{00000000-0004-0000-0800-00000C000000}"/>
    <hyperlink ref="H11" r:id="rId14" display="http://caninerabiesblueprint.org/Laboratory-biorisk-management" xr:uid="{00000000-0004-0000-0800-00000D000000}"/>
    <hyperlink ref="G12" r:id="rId15" display="http://caninerabiesblueprint.org/OIE-Manual-of-Diagnostic-Tests-and" xr:uid="{00000000-0004-0000-0800-00000E000000}"/>
    <hyperlink ref="H12" r:id="rId16" display="http://caninerabiesblueprint.org/Laboratory-biorisk-management" xr:uid="{00000000-0004-0000-0800-00000F000000}"/>
    <hyperlink ref="I12" r:id="rId17" display="http://caninerabiesblueprint.org/5-3-1-Rabies-surveillance?lang=en" xr:uid="{00000000-0004-0000-0800-000010000000}"/>
    <hyperlink ref="G13" r:id="rId18" display="http://caninerabiesblueprint.org/3-1-8-What-are-the-minimum?lang=en" xr:uid="{00000000-0004-0000-0800-000011000000}"/>
    <hyperlink ref="G14" r:id="rId19" display="http://www.oie.int/en/our-scientific-expertise/reference-laboratories/list-of-laboratories/" xr:uid="{00000000-0004-0000-0800-000012000000}"/>
    <hyperlink ref="H14" r:id="rId20" display="http://apps.who.int/whocc/Search.aspx" xr:uid="{00000000-0004-0000-0800-000013000000}"/>
    <hyperlink ref="I14" r:id="rId21" display="http://caninerabiesblueprint.org/WHO-expert-consultation-on-rabies" xr:uid="{00000000-0004-0000-0800-000014000000}"/>
    <hyperlink ref="J14" r:id="rId22" xr:uid="{00000000-0004-0000-0800-000015000000}"/>
    <hyperlink ref="G15" r:id="rId23" display="http://caninerabiesblueprint.org/OIE-Terrestrial-Animal-Health-Code" xr:uid="{00000000-0004-0000-0800-000016000000}"/>
    <hyperlink ref="G16" r:id="rId24" display="http://caninerabiesblueprint.org/OIE-Terrestrial-Animal-Health-Code" xr:uid="{00000000-0004-0000-0800-000017000000}"/>
    <hyperlink ref="H6" r:id="rId25" display="http://rabiessurveillanceblueprint.org/3-6-What-samples-do-we-need-to" xr:uid="{00000000-0004-0000-0800-000018000000}"/>
    <hyperlink ref="G9" r:id="rId26" display="http://rabiessurveillanceblueprint.org/-Laboratory-rabies-diagnosis-" xr:uid="{00000000-0004-0000-0800-000019000000}"/>
    <hyperlink ref="G10" r:id="rId27" display="http://rabiessurveillanceblueprint.org/6-7-What-international-rabies?lang=en" xr:uid="{00000000-0004-0000-0800-00001A000000}"/>
    <hyperlink ref="H13" r:id="rId28" display="http://rabiessurveillanceblueprint.org/-Laboratory-rabies-diagnosis-" xr:uid="{00000000-0004-0000-0800-00001B000000}"/>
  </hyperlinks>
  <pageMargins left="0.7" right="0.7" top="0.75" bottom="0.75" header="0.3" footer="0.3"/>
  <pageSetup paperSize="9" orientation="portrait"/>
  <drawing r:id="rId2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INSTRUCTIONS - READ THIS FIRST</vt:lpstr>
      <vt:lpstr>S0-S5</vt:lpstr>
      <vt:lpstr>Country profile</vt:lpstr>
      <vt:lpstr>country</vt:lpstr>
      <vt:lpstr>IEC</vt:lpstr>
      <vt:lpstr>Dog popn</vt:lpstr>
      <vt:lpstr>Prev &amp; Ctrl</vt:lpstr>
      <vt:lpstr>Data coll &amp; ax</vt:lpstr>
      <vt:lpstr>Lab dx</vt:lpstr>
      <vt:lpstr>Cross-cutting issues</vt:lpstr>
      <vt:lpstr>Legislation</vt:lpstr>
      <vt:lpstr>key acts</vt:lpstr>
      <vt:lpstr>masterlist</vt:lpstr>
      <vt:lpstr>SUMMARY (Score)</vt:lpstr>
      <vt:lpstr>SUMMARY (S0-S5)</vt:lpstr>
      <vt:lpstr>RULES</vt:lpstr>
      <vt:lpstr>A_case_definition_for_animal_rabies_is_available</vt:lpstr>
      <vt:lpstr>ACHIEVEMENTS___ACTIVITIES</vt:lpstr>
      <vt:lpstr>COUNTRY</vt:lpstr>
      <vt:lpstr>crossstage</vt:lpstr>
      <vt:lpstr>crossstatus</vt:lpstr>
      <vt:lpstr>datastage</vt:lpstr>
      <vt:lpstr>datastatus</vt:lpstr>
      <vt:lpstr>dogstage</vt:lpstr>
      <vt:lpstr>dogstatus</vt:lpstr>
      <vt:lpstr>iecstage</vt:lpstr>
      <vt:lpstr>iecstatus</vt:lpstr>
      <vt:lpstr>labstage</vt:lpstr>
      <vt:lpstr>labstatus</vt:lpstr>
      <vt:lpstr>National_case_definition_for_animal_rabies</vt:lpstr>
      <vt:lpstr>OTHER_IMPORTANT_INFORMATION</vt:lpstr>
      <vt:lpstr>prevstage</vt:lpstr>
      <vt:lpstr>prevstatus</vt:lpstr>
      <vt:lpstr>'SUMMARY (Score)'!Print_Area</vt:lpstr>
      <vt:lpstr>REMARKS</vt:lpstr>
      <vt:lpstr>STAGE</vt:lpstr>
      <vt:lpstr>STATUS</vt:lpstr>
      <vt:lpstr>subcomponent</vt:lpstr>
      <vt:lpstr>tbl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Andre Coetzer</cp:lastModifiedBy>
  <cp:lastPrinted>2016-06-27T05:30:53Z</cp:lastPrinted>
  <dcterms:created xsi:type="dcterms:W3CDTF">2015-04-17T07:47:18Z</dcterms:created>
  <dcterms:modified xsi:type="dcterms:W3CDTF">2019-12-09T13:28:10Z</dcterms:modified>
</cp:coreProperties>
</file>